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d.docs.live.net/d1f410e0719e3e7c/Documents/Saint Helena/Carpy Gang - Flag Football/"/>
    </mc:Choice>
  </mc:AlternateContent>
  <xr:revisionPtr revIDLastSave="907" documentId="8_{A6AADDFB-01D9-4D4B-BCFA-F5BE38DEDB4A}" xr6:coauthVersionLast="47" xr6:coauthVersionMax="47" xr10:uidLastSave="{2EF9327B-6E74-4A48-80FC-DE12B5D94E9D}"/>
  <bookViews>
    <workbookView xWindow="-28920" yWindow="-90" windowWidth="29040" windowHeight="17520" xr2:uid="{D6B04150-48D7-48B1-9049-585CBD797310}"/>
  </bookViews>
  <sheets>
    <sheet name="Practice Plan" sheetId="5" r:id="rId1"/>
    <sheet name="PeeWee Practice Templates" sheetId="6" r:id="rId2"/>
    <sheet name="JV Practice Templates" sheetId="7" r:id="rId3"/>
    <sheet name="Varsity Practice Templates" sheetId="8" r:id="rId4"/>
    <sheet name="Tackle Practice Templates" sheetId="10" r:id="rId5"/>
    <sheet name="Drills" sheetId="1" r:id="rId6"/>
    <sheet name="Settings" sheetId="3" r:id="rId7"/>
  </sheets>
  <definedNames>
    <definedName name="CG_Drills_Framework_Filepath">Settings!$L$2</definedName>
    <definedName name="Drills_Competency">DrillsTable[Competency]</definedName>
    <definedName name="Drills_Competition">DrillsTable[Competition]</definedName>
    <definedName name="Drills_Drill">DrillsTable[Drill]</definedName>
    <definedName name="Drills_Equipment">DrillsTable[Equipment]</definedName>
    <definedName name="Drills_JV">DrillsTable[JV]</definedName>
    <definedName name="Drills_PW">DrillsTable[Pee Wee]</definedName>
    <definedName name="Drills_Varsity">DrillsTable[Varsity]</definedName>
    <definedName name="Drills_VT">DrillsTable[Varsity Tackle]</definedName>
    <definedName name="PP_Template" localSheetId="2">'JV Practice Templates'!$D$2</definedName>
    <definedName name="PP_Template" localSheetId="1">'PeeWee Practice Templates'!$D$2</definedName>
    <definedName name="PP_Template" localSheetId="4">'Tackle Practice Templates'!$D$2</definedName>
    <definedName name="PP_Template" localSheetId="3">'Varsity Practice Templates'!$D$2</definedName>
    <definedName name="PP1_League">'Practice Plan'!$L$2</definedName>
    <definedName name="Practice_Type">'Practice Plan'!$Q$2</definedName>
    <definedName name="Settings_Coaches">Settings[Coaches]</definedName>
    <definedName name="Settings_Competency">Settings[Competency]</definedName>
    <definedName name="Settings_League">Settings[League]</definedName>
    <definedName name="Settings_Players">Settings[Players]</definedName>
    <definedName name="Settings_Positions">Settings[Positions]</definedName>
    <definedName name="Settings_Stations">Settings[Station Assignment]</definedName>
    <definedName name="Team_Player_Options">Settings!$G$22:$G$36</definedName>
  </definedNames>
  <calcPr calcId="191029"/>
  <pivotCaches>
    <pivotCache cacheId="15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3" l="1"/>
  <c r="G14" i="3" s="1" a="1"/>
  <c r="G14" i="3" s="1"/>
  <c r="F15" i="3"/>
  <c r="G15" i="3" s="1" a="1"/>
  <c r="G15" i="3" s="1"/>
  <c r="I21" i="5"/>
  <c r="AA363" i="7" a="1"/>
  <c r="AA363" i="7" s="1"/>
  <c r="AA362" i="7" a="1"/>
  <c r="AA362" i="7" s="1"/>
  <c r="AA361" i="7" a="1"/>
  <c r="AA361" i="7" s="1"/>
  <c r="AA360" i="7" a="1"/>
  <c r="AA360" i="7" s="1"/>
  <c r="AA359" i="7" a="1"/>
  <c r="AA359" i="7" s="1"/>
  <c r="AA358" i="7" a="1"/>
  <c r="AA358" i="7" s="1"/>
  <c r="AA357" i="7" a="1"/>
  <c r="AA357" i="7" s="1"/>
  <c r="AA356" i="7" a="1"/>
  <c r="AA356" i="7" s="1"/>
  <c r="AA355" i="7" a="1"/>
  <c r="AA355" i="7" s="1"/>
  <c r="AA354" i="7" a="1"/>
  <c r="AA354" i="7" s="1"/>
  <c r="AA353" i="7" a="1"/>
  <c r="AA353" i="7" s="1"/>
  <c r="AA352" i="7" a="1"/>
  <c r="AA352" i="7" s="1"/>
  <c r="AA351" i="7" a="1"/>
  <c r="AA351" i="7" s="1"/>
  <c r="AA350" i="7" a="1"/>
  <c r="AA350" i="7" s="1"/>
  <c r="AA349" i="7" a="1"/>
  <c r="AA349" i="7" s="1"/>
  <c r="AA348" i="7" a="1"/>
  <c r="AA348" i="7" s="1"/>
  <c r="AA347" i="7" a="1"/>
  <c r="AA347" i="7" s="1"/>
  <c r="AA346" i="7" a="1"/>
  <c r="AA346" i="7" s="1"/>
  <c r="C346" i="7"/>
  <c r="AA345" i="7" a="1"/>
  <c r="AA345" i="7" s="1"/>
  <c r="AA344" i="7" a="1"/>
  <c r="AA344" i="7" s="1"/>
  <c r="AA343" i="7" a="1"/>
  <c r="AA343" i="7" s="1"/>
  <c r="AA342" i="7" a="1"/>
  <c r="AA342" i="7" s="1"/>
  <c r="AA341" i="7" a="1"/>
  <c r="AA341" i="7" s="1"/>
  <c r="AA340" i="7" a="1"/>
  <c r="AA340" i="7" s="1"/>
  <c r="AA339" i="7" a="1"/>
  <c r="AA339" i="7" s="1"/>
  <c r="AA338" i="7" a="1"/>
  <c r="AA338" i="7" s="1"/>
  <c r="AA337" i="7" a="1"/>
  <c r="AA337" i="7" s="1"/>
  <c r="AA336" i="7" a="1"/>
  <c r="AA336" i="7" s="1"/>
  <c r="AA335" i="7" a="1"/>
  <c r="AA335" i="7" s="1"/>
  <c r="AA334" i="7" a="1"/>
  <c r="AA334" i="7" s="1"/>
  <c r="AA333" i="7" a="1"/>
  <c r="AA333" i="7" s="1"/>
  <c r="AA332" i="7" a="1"/>
  <c r="AA332" i="7" s="1"/>
  <c r="AA331" i="7" a="1"/>
  <c r="AA331" i="7" s="1"/>
  <c r="AA330" i="7" a="1"/>
  <c r="AA330" i="7" s="1"/>
  <c r="AA329" i="7" a="1"/>
  <c r="AA329" i="7" s="1"/>
  <c r="AA328" i="7" a="1"/>
  <c r="AA328" i="7" s="1"/>
  <c r="C328" i="7"/>
  <c r="AA327" i="7" a="1"/>
  <c r="AA327" i="7" s="1"/>
  <c r="AA326" i="7" a="1"/>
  <c r="AA326" i="7" s="1"/>
  <c r="AA325" i="7" a="1"/>
  <c r="AA325" i="7" s="1"/>
  <c r="AA324" i="7" a="1"/>
  <c r="AA324" i="7" s="1"/>
  <c r="AA323" i="7" a="1"/>
  <c r="AA323" i="7" s="1"/>
  <c r="AA322" i="7" a="1"/>
  <c r="AA322" i="7" s="1"/>
  <c r="AA321" i="7" a="1"/>
  <c r="AA321" i="7" s="1"/>
  <c r="AA320" i="7" a="1"/>
  <c r="AA320" i="7" s="1"/>
  <c r="AA319" i="7" a="1"/>
  <c r="AA319" i="7" s="1"/>
  <c r="AA318" i="7" a="1"/>
  <c r="AA318" i="7" s="1"/>
  <c r="AA317" i="7" a="1"/>
  <c r="AA317" i="7" s="1"/>
  <c r="AA316" i="7" a="1"/>
  <c r="AA316" i="7" s="1"/>
  <c r="AA315" i="7" a="1"/>
  <c r="AA315" i="7" s="1"/>
  <c r="AA314" i="7" a="1"/>
  <c r="AA314" i="7" s="1"/>
  <c r="AA313" i="7" a="1"/>
  <c r="AA313" i="7" s="1"/>
  <c r="AA312" i="7" a="1"/>
  <c r="AA312" i="7" s="1"/>
  <c r="AA311" i="7" a="1"/>
  <c r="AA311" i="7" s="1"/>
  <c r="AA310" i="7" a="1"/>
  <c r="AA310" i="7" s="1"/>
  <c r="C310" i="7"/>
  <c r="AA363" i="8" a="1"/>
  <c r="AA363" i="8" s="1"/>
  <c r="AA362" i="8" a="1"/>
  <c r="AA362" i="8" s="1"/>
  <c r="AA361" i="8" a="1"/>
  <c r="AA361" i="8" s="1"/>
  <c r="AA360" i="8" a="1"/>
  <c r="AA360" i="8" s="1"/>
  <c r="AA359" i="8" a="1"/>
  <c r="AA359" i="8" s="1"/>
  <c r="AA358" i="8" a="1"/>
  <c r="AA358" i="8" s="1"/>
  <c r="AA357" i="8" a="1"/>
  <c r="AA357" i="8" s="1"/>
  <c r="AA356" i="8" a="1"/>
  <c r="AA356" i="8" s="1"/>
  <c r="AA355" i="8" a="1"/>
  <c r="AA355" i="8" s="1"/>
  <c r="AA354" i="8" a="1"/>
  <c r="AA354" i="8" s="1"/>
  <c r="AA353" i="8" a="1"/>
  <c r="AA353" i="8" s="1"/>
  <c r="AA352" i="8" a="1"/>
  <c r="AA352" i="8" s="1"/>
  <c r="AA351" i="8" a="1"/>
  <c r="AA351" i="8" s="1"/>
  <c r="AA350" i="8" a="1"/>
  <c r="AA350" i="8" s="1"/>
  <c r="AA349" i="8" a="1"/>
  <c r="AA349" i="8" s="1"/>
  <c r="AA348" i="8" a="1"/>
  <c r="AA348" i="8" s="1"/>
  <c r="AA347" i="8" a="1"/>
  <c r="AA347" i="8" s="1"/>
  <c r="AA346" i="8" a="1"/>
  <c r="AA346" i="8" s="1"/>
  <c r="AA345" i="8" a="1"/>
  <c r="AA345" i="8" s="1"/>
  <c r="AA344" i="8" a="1"/>
  <c r="AA344" i="8" s="1"/>
  <c r="AA343" i="8" a="1"/>
  <c r="AA343" i="8" s="1"/>
  <c r="AA342" i="8" a="1"/>
  <c r="AA342" i="8" s="1"/>
  <c r="AA341" i="8" a="1"/>
  <c r="AA341" i="8" s="1"/>
  <c r="AA340" i="8" a="1"/>
  <c r="AA340" i="8" s="1"/>
  <c r="AA339" i="8" a="1"/>
  <c r="AA339" i="8" s="1"/>
  <c r="AA338" i="8" a="1"/>
  <c r="AA338" i="8" s="1"/>
  <c r="AA337" i="8" a="1"/>
  <c r="AA337" i="8" s="1"/>
  <c r="AA336" i="8" a="1"/>
  <c r="AA336" i="8" s="1"/>
  <c r="AA335" i="8" a="1"/>
  <c r="AA335" i="8" s="1"/>
  <c r="AA334" i="8" a="1"/>
  <c r="AA334" i="8" s="1"/>
  <c r="AA333" i="8" a="1"/>
  <c r="AA333" i="8" s="1"/>
  <c r="AA332" i="8" a="1"/>
  <c r="AA332" i="8" s="1"/>
  <c r="AA331" i="8" a="1"/>
  <c r="AA331" i="8" s="1"/>
  <c r="AA330" i="8" a="1"/>
  <c r="AA330" i="8" s="1"/>
  <c r="AA329" i="8" a="1"/>
  <c r="AA329" i="8" s="1"/>
  <c r="AA328" i="8" a="1"/>
  <c r="AA328" i="8" s="1"/>
  <c r="AA327" i="8" a="1"/>
  <c r="AA327" i="8" s="1"/>
  <c r="AA326" i="8" a="1"/>
  <c r="AA326" i="8" s="1"/>
  <c r="AA325" i="8" a="1"/>
  <c r="AA325" i="8" s="1"/>
  <c r="AA324" i="8" a="1"/>
  <c r="AA324" i="8" s="1"/>
  <c r="AA323" i="8" a="1"/>
  <c r="AA323" i="8" s="1"/>
  <c r="AA322" i="8" a="1"/>
  <c r="AA322" i="8" s="1"/>
  <c r="AA321" i="8" a="1"/>
  <c r="AA321" i="8" s="1"/>
  <c r="AA320" i="8" a="1"/>
  <c r="AA320" i="8" s="1"/>
  <c r="AA319" i="8" a="1"/>
  <c r="AA319" i="8" s="1"/>
  <c r="AA318" i="8" a="1"/>
  <c r="AA318" i="8" s="1"/>
  <c r="AA317" i="8" a="1"/>
  <c r="AA317" i="8" s="1"/>
  <c r="AA316" i="8" a="1"/>
  <c r="AA316" i="8" s="1"/>
  <c r="AA315" i="8" a="1"/>
  <c r="AA315" i="8" s="1"/>
  <c r="AA314" i="8" a="1"/>
  <c r="AA314" i="8" s="1"/>
  <c r="AA313" i="8" a="1"/>
  <c r="AA313" i="8" s="1"/>
  <c r="AA312" i="8" a="1"/>
  <c r="AA312" i="8" s="1"/>
  <c r="AA311" i="8" a="1"/>
  <c r="AA311" i="8" s="1"/>
  <c r="AA310" i="8" a="1"/>
  <c r="AA310" i="8" s="1"/>
  <c r="C346" i="8"/>
  <c r="C328" i="8"/>
  <c r="C310" i="8"/>
  <c r="AA20" i="5" a="1"/>
  <c r="AA20" i="5" s="1"/>
  <c r="AA19" i="5" a="1"/>
  <c r="AA19" i="5" s="1"/>
  <c r="AA18" i="5" a="1"/>
  <c r="AA18" i="5" s="1"/>
  <c r="AA17" i="5" a="1"/>
  <c r="AA17" i="5" s="1"/>
  <c r="AA16" i="5" a="1"/>
  <c r="AA16" i="5" s="1"/>
  <c r="AA15" i="5" a="1"/>
  <c r="AA15" i="5" s="1"/>
  <c r="AA14" i="5" a="1"/>
  <c r="AA14" i="5" s="1"/>
  <c r="AA13" i="5" a="1"/>
  <c r="AA13" i="5" s="1"/>
  <c r="AA12" i="5" a="1"/>
  <c r="AA12" i="5" s="1"/>
  <c r="AA11" i="5" a="1"/>
  <c r="AA11" i="5" s="1"/>
  <c r="AA10" i="5" a="1"/>
  <c r="AA10" i="5" s="1"/>
  <c r="AA9" i="5" a="1"/>
  <c r="AA9" i="5" s="1"/>
  <c r="AA8" i="5" a="1"/>
  <c r="AA8" i="5" s="1"/>
  <c r="AA7" i="5" a="1"/>
  <c r="AA7" i="5" s="1"/>
  <c r="AA6" i="5" a="1"/>
  <c r="AA6" i="5" s="1"/>
  <c r="AA5" i="5" a="1"/>
  <c r="AA5" i="5" s="1"/>
  <c r="AA4" i="5" a="1"/>
  <c r="AA4" i="5" s="1"/>
  <c r="AA3" i="5" a="1"/>
  <c r="AA3" i="5" s="1"/>
  <c r="AA363" i="6" a="1"/>
  <c r="AA363" i="6" s="1"/>
  <c r="AA362" i="6" a="1"/>
  <c r="AA362" i="6" s="1"/>
  <c r="AA361" i="6" a="1"/>
  <c r="AA361" i="6" s="1"/>
  <c r="C346" i="6"/>
  <c r="C328" i="6"/>
  <c r="AA360" i="6" a="1"/>
  <c r="AA360" i="6" s="1"/>
  <c r="AA359" i="6" a="1"/>
  <c r="AA359" i="6" s="1"/>
  <c r="AA358" i="6" a="1"/>
  <c r="AA358" i="6" s="1"/>
  <c r="AA357" i="6" a="1"/>
  <c r="AA357" i="6" s="1"/>
  <c r="AA356" i="6" a="1"/>
  <c r="AA356" i="6" s="1"/>
  <c r="AA355" i="6" a="1"/>
  <c r="AA355" i="6" s="1"/>
  <c r="AA354" i="6" a="1"/>
  <c r="AA354" i="6" s="1"/>
  <c r="AA353" i="6" a="1"/>
  <c r="AA353" i="6" s="1"/>
  <c r="AA352" i="6" a="1"/>
  <c r="AA352" i="6" s="1"/>
  <c r="AA351" i="6" a="1"/>
  <c r="AA351" i="6" s="1"/>
  <c r="AA350" i="6" a="1"/>
  <c r="AA350" i="6" s="1"/>
  <c r="AA349" i="6" a="1"/>
  <c r="AA349" i="6" s="1"/>
  <c r="AA348" i="6" a="1"/>
  <c r="AA348" i="6" s="1"/>
  <c r="AA347" i="6" a="1"/>
  <c r="AA347" i="6" s="1"/>
  <c r="AA346" i="6" a="1"/>
  <c r="AA346" i="6" s="1"/>
  <c r="AA345" i="6" a="1"/>
  <c r="AA345" i="6" s="1"/>
  <c r="AA344" i="6" a="1"/>
  <c r="AA344" i="6" s="1"/>
  <c r="AA343" i="6" a="1"/>
  <c r="AA343" i="6" s="1"/>
  <c r="AA342" i="6" a="1"/>
  <c r="AA342" i="6" s="1"/>
  <c r="AA341" i="6" a="1"/>
  <c r="AA341" i="6" s="1"/>
  <c r="AA340" i="6" a="1"/>
  <c r="AA340" i="6" s="1"/>
  <c r="AA339" i="6" a="1"/>
  <c r="AA339" i="6" s="1"/>
  <c r="AA338" i="6" a="1"/>
  <c r="AA338" i="6" s="1"/>
  <c r="AA337" i="6" a="1"/>
  <c r="AA337" i="6" s="1"/>
  <c r="AA336" i="6" a="1"/>
  <c r="AA336" i="6" s="1"/>
  <c r="AA335" i="6" a="1"/>
  <c r="AA335" i="6" s="1"/>
  <c r="AA334" i="6" a="1"/>
  <c r="AA334" i="6" s="1"/>
  <c r="AA333" i="6" a="1"/>
  <c r="AA333" i="6" s="1"/>
  <c r="AA332" i="6" a="1"/>
  <c r="AA332" i="6" s="1"/>
  <c r="AA331" i="6" a="1"/>
  <c r="AA331" i="6" s="1"/>
  <c r="AA330" i="6" a="1"/>
  <c r="AA330" i="6" s="1"/>
  <c r="AA329" i="6" a="1"/>
  <c r="AA329" i="6" s="1"/>
  <c r="AA328" i="6" a="1"/>
  <c r="AA328" i="6" s="1"/>
  <c r="AA327" i="6" a="1"/>
  <c r="AA327" i="6" s="1"/>
  <c r="AA326" i="6" a="1"/>
  <c r="AA326" i="6" s="1"/>
  <c r="AA325" i="6" a="1"/>
  <c r="AA325" i="6" s="1"/>
  <c r="AA324" i="6" a="1"/>
  <c r="AA324" i="6" s="1"/>
  <c r="AA323" i="6" a="1"/>
  <c r="AA323" i="6" s="1"/>
  <c r="AA322" i="6" a="1"/>
  <c r="AA322" i="6" s="1"/>
  <c r="AA321" i="6" a="1"/>
  <c r="AA321" i="6" s="1"/>
  <c r="AA320" i="6" a="1"/>
  <c r="AA320" i="6" s="1"/>
  <c r="AA319" i="6" a="1"/>
  <c r="AA319" i="6" s="1"/>
  <c r="AA318" i="6" a="1"/>
  <c r="AA318" i="6" s="1"/>
  <c r="AA317" i="6" a="1"/>
  <c r="AA317" i="6" s="1"/>
  <c r="AA316" i="6" a="1"/>
  <c r="AA316" i="6" s="1"/>
  <c r="AA315" i="6" a="1"/>
  <c r="AA315" i="6" s="1"/>
  <c r="AA314" i="6" a="1"/>
  <c r="AA314" i="6" s="1"/>
  <c r="AA313" i="6" a="1"/>
  <c r="AA313" i="6" s="1"/>
  <c r="AA312" i="6" a="1"/>
  <c r="AA312" i="6" s="1"/>
  <c r="AA311" i="6" a="1"/>
  <c r="AA311" i="6" s="1"/>
  <c r="AA310" i="6" a="1"/>
  <c r="AA310" i="6" s="1"/>
  <c r="C310" i="6"/>
  <c r="AA309" i="10" a="1"/>
  <c r="AA309" i="10" s="1"/>
  <c r="AA308" i="10" a="1"/>
  <c r="AA308" i="10" s="1"/>
  <c r="AA307" i="10" a="1"/>
  <c r="AA307" i="10" s="1"/>
  <c r="AA306" i="10" a="1"/>
  <c r="AA306" i="10" s="1"/>
  <c r="AA305" i="10" a="1"/>
  <c r="AA305" i="10" s="1"/>
  <c r="AA304" i="10" a="1"/>
  <c r="AA304" i="10" s="1"/>
  <c r="AA303" i="10" a="1"/>
  <c r="AA303" i="10" s="1"/>
  <c r="AA302" i="10" a="1"/>
  <c r="AA302" i="10" s="1"/>
  <c r="AA301" i="10" a="1"/>
  <c r="AA301" i="10" s="1"/>
  <c r="AA300" i="10" a="1"/>
  <c r="AA300" i="10" s="1"/>
  <c r="AA299" i="10" a="1"/>
  <c r="AA299" i="10" s="1"/>
  <c r="AA298" i="10" a="1"/>
  <c r="AA298" i="10" s="1"/>
  <c r="AA297" i="10" a="1"/>
  <c r="AA297" i="10" s="1"/>
  <c r="AA296" i="10" a="1"/>
  <c r="AA296" i="10" s="1"/>
  <c r="AA295" i="10" a="1"/>
  <c r="AA295" i="10" s="1"/>
  <c r="AA294" i="10" a="1"/>
  <c r="AA294" i="10" s="1"/>
  <c r="AA293" i="10" a="1"/>
  <c r="AA293" i="10" s="1"/>
  <c r="AA292" i="10" a="1"/>
  <c r="AA292" i="10" s="1"/>
  <c r="AA291" i="10" a="1"/>
  <c r="AA291" i="10" s="1"/>
  <c r="AA290" i="10" a="1"/>
  <c r="AA290" i="10" s="1"/>
  <c r="AA289" i="10" a="1"/>
  <c r="AA289" i="10" s="1"/>
  <c r="AA288" i="10" a="1"/>
  <c r="AA288" i="10" s="1"/>
  <c r="AA287" i="10" a="1"/>
  <c r="AA287" i="10" s="1"/>
  <c r="AA286" i="10" a="1"/>
  <c r="AA286" i="10" s="1"/>
  <c r="AA285" i="10" a="1"/>
  <c r="AA285" i="10" s="1"/>
  <c r="AA284" i="10" a="1"/>
  <c r="AA284" i="10" s="1"/>
  <c r="AA283" i="10" a="1"/>
  <c r="AA283" i="10" s="1"/>
  <c r="AA282" i="10" a="1"/>
  <c r="AA282" i="10" s="1"/>
  <c r="AA281" i="10" a="1"/>
  <c r="AA281" i="10" s="1"/>
  <c r="AA280" i="10" a="1"/>
  <c r="AA280" i="10" s="1"/>
  <c r="AA279" i="10" a="1"/>
  <c r="AA279" i="10" s="1"/>
  <c r="AA278" i="10" a="1"/>
  <c r="AA278" i="10" s="1"/>
  <c r="AA277" i="10" a="1"/>
  <c r="AA277" i="10" s="1"/>
  <c r="AA276" i="10" a="1"/>
  <c r="AA276" i="10" s="1"/>
  <c r="AA275" i="10" a="1"/>
  <c r="AA275" i="10" s="1"/>
  <c r="AA274" i="10" a="1"/>
  <c r="AA274" i="10" s="1"/>
  <c r="AA273" i="10" a="1"/>
  <c r="AA273" i="10" s="1"/>
  <c r="AA272" i="10" a="1"/>
  <c r="AA272" i="10" s="1"/>
  <c r="AA271" i="10" a="1"/>
  <c r="AA271" i="10" s="1"/>
  <c r="AA270" i="10" a="1"/>
  <c r="AA270" i="10" s="1"/>
  <c r="AA269" i="10" a="1"/>
  <c r="AA269" i="10" s="1"/>
  <c r="AA268" i="10" a="1"/>
  <c r="AA268" i="10" s="1"/>
  <c r="AA267" i="10" a="1"/>
  <c r="AA267" i="10" s="1"/>
  <c r="AA266" i="10" a="1"/>
  <c r="AA266" i="10" s="1"/>
  <c r="AA265" i="10" a="1"/>
  <c r="AA265" i="10" s="1"/>
  <c r="AA264" i="10" a="1"/>
  <c r="AA264" i="10" s="1"/>
  <c r="AA263" i="10" a="1"/>
  <c r="AA263" i="10" s="1"/>
  <c r="AA262" i="10" a="1"/>
  <c r="AA262" i="10" s="1"/>
  <c r="AA261" i="10" a="1"/>
  <c r="AA261" i="10" s="1"/>
  <c r="AA260" i="10" a="1"/>
  <c r="AA260" i="10" s="1"/>
  <c r="AA259" i="10" a="1"/>
  <c r="AA259" i="10" s="1"/>
  <c r="AA258" i="10" a="1"/>
  <c r="AA258" i="10" s="1"/>
  <c r="AA257" i="10" a="1"/>
  <c r="AA257" i="10" s="1"/>
  <c r="AA256" i="10" a="1"/>
  <c r="AA256" i="10" s="1"/>
  <c r="AA255" i="10" a="1"/>
  <c r="AA255" i="10" s="1"/>
  <c r="AA254" i="10" a="1"/>
  <c r="AA254" i="10" s="1"/>
  <c r="AA253" i="10" a="1"/>
  <c r="AA253" i="10" s="1"/>
  <c r="AA252" i="10" a="1"/>
  <c r="AA252" i="10" s="1"/>
  <c r="AA251" i="10" a="1"/>
  <c r="AA251" i="10" s="1"/>
  <c r="AA250" i="10" a="1"/>
  <c r="AA250" i="10" s="1"/>
  <c r="AA249" i="10" a="1"/>
  <c r="AA249" i="10" s="1"/>
  <c r="AA248" i="10" a="1"/>
  <c r="AA248" i="10" s="1"/>
  <c r="AA247" i="10" a="1"/>
  <c r="AA247" i="10" s="1"/>
  <c r="AA246" i="10" a="1"/>
  <c r="AA246" i="10" s="1"/>
  <c r="AA245" i="10" a="1"/>
  <c r="AA245" i="10" s="1"/>
  <c r="AA244" i="10" a="1"/>
  <c r="AA244" i="10" s="1"/>
  <c r="AA243" i="10" a="1"/>
  <c r="AA243" i="10" s="1"/>
  <c r="AA242" i="10" a="1"/>
  <c r="AA242" i="10" s="1"/>
  <c r="AA241" i="10" a="1"/>
  <c r="AA241" i="10" s="1"/>
  <c r="AA240" i="10" a="1"/>
  <c r="AA240" i="10" s="1"/>
  <c r="AA239" i="10" a="1"/>
  <c r="AA239" i="10" s="1"/>
  <c r="AA238" i="10" a="1"/>
  <c r="AA238" i="10" s="1"/>
  <c r="AA237" i="10" a="1"/>
  <c r="AA237" i="10" s="1"/>
  <c r="AA236" i="10" a="1"/>
  <c r="AA236" i="10" s="1"/>
  <c r="AA235" i="10" a="1"/>
  <c r="AA235" i="10" s="1"/>
  <c r="AA234" i="10" a="1"/>
  <c r="AA234" i="10" s="1"/>
  <c r="AA233" i="10" a="1"/>
  <c r="AA233" i="10" s="1"/>
  <c r="AA232" i="10" a="1"/>
  <c r="AA232" i="10" s="1"/>
  <c r="AA231" i="10" a="1"/>
  <c r="AA231" i="10" s="1"/>
  <c r="AA230" i="10" a="1"/>
  <c r="AA230" i="10" s="1"/>
  <c r="AA229" i="10" a="1"/>
  <c r="AA229" i="10" s="1"/>
  <c r="AA228" i="10" a="1"/>
  <c r="AA228" i="10" s="1"/>
  <c r="AA227" i="10" a="1"/>
  <c r="AA227" i="10" s="1"/>
  <c r="AA226" i="10" a="1"/>
  <c r="AA226" i="10" s="1"/>
  <c r="AA225" i="10" a="1"/>
  <c r="AA225" i="10" s="1"/>
  <c r="AA224" i="10" a="1"/>
  <c r="AA224" i="10" s="1"/>
  <c r="AA223" i="10" a="1"/>
  <c r="AA223" i="10" s="1"/>
  <c r="AA222" i="10" a="1"/>
  <c r="AA222" i="10" s="1"/>
  <c r="AA221" i="10" a="1"/>
  <c r="AA221" i="10" s="1"/>
  <c r="AA220" i="10" a="1"/>
  <c r="AA220" i="10" s="1"/>
  <c r="AA219" i="10" a="1"/>
  <c r="AA219" i="10" s="1"/>
  <c r="AA218" i="10" a="1"/>
  <c r="AA218" i="10" s="1"/>
  <c r="AA217" i="10" a="1"/>
  <c r="AA217" i="10" s="1"/>
  <c r="AA216" i="10" a="1"/>
  <c r="AA216" i="10" s="1"/>
  <c r="AA215" i="10" a="1"/>
  <c r="AA215" i="10" s="1"/>
  <c r="AA214" i="10" a="1"/>
  <c r="AA214" i="10" s="1"/>
  <c r="AA213" i="10" a="1"/>
  <c r="AA213" i="10" s="1"/>
  <c r="AA212" i="10" a="1"/>
  <c r="AA212" i="10" s="1"/>
  <c r="AA211" i="10" a="1"/>
  <c r="AA211" i="10" s="1"/>
  <c r="AA210" i="10" a="1"/>
  <c r="AA210" i="10" s="1"/>
  <c r="AA209" i="10" a="1"/>
  <c r="AA209" i="10" s="1"/>
  <c r="AA208" i="10" a="1"/>
  <c r="AA208" i="10" s="1"/>
  <c r="AA207" i="10" a="1"/>
  <c r="AA207" i="10" s="1"/>
  <c r="AA206" i="10" a="1"/>
  <c r="AA206" i="10" s="1"/>
  <c r="AA205" i="10" a="1"/>
  <c r="AA205" i="10" s="1"/>
  <c r="AA204" i="10" a="1"/>
  <c r="AA204" i="10" s="1"/>
  <c r="AA203" i="10" a="1"/>
  <c r="AA203" i="10" s="1"/>
  <c r="AA202" i="10" a="1"/>
  <c r="AA202" i="10" s="1"/>
  <c r="AA201" i="10" a="1"/>
  <c r="AA201" i="10" s="1"/>
  <c r="AA200" i="10" a="1"/>
  <c r="AA200" i="10" s="1"/>
  <c r="AA199" i="10" a="1"/>
  <c r="AA199" i="10" s="1"/>
  <c r="AA198" i="10" a="1"/>
  <c r="AA198" i="10" s="1"/>
  <c r="AA197" i="10" a="1"/>
  <c r="AA197" i="10" s="1"/>
  <c r="AA196" i="10" a="1"/>
  <c r="AA196" i="10" s="1"/>
  <c r="AA195" i="10" a="1"/>
  <c r="AA195" i="10" s="1"/>
  <c r="AA194" i="10" a="1"/>
  <c r="AA194" i="10" s="1"/>
  <c r="AA193" i="10" a="1"/>
  <c r="AA193" i="10" s="1"/>
  <c r="AA192" i="10" a="1"/>
  <c r="AA192" i="10" s="1"/>
  <c r="AA191" i="10" a="1"/>
  <c r="AA191" i="10" s="1"/>
  <c r="AA190" i="10" a="1"/>
  <c r="AA190" i="10" s="1"/>
  <c r="AA189" i="10" a="1"/>
  <c r="AA189" i="10" s="1"/>
  <c r="AA188" i="10" a="1"/>
  <c r="AA188" i="10" s="1"/>
  <c r="AA187" i="10" a="1"/>
  <c r="AA187" i="10" s="1"/>
  <c r="AA186" i="10" a="1"/>
  <c r="AA186" i="10" s="1"/>
  <c r="AA185" i="10" a="1"/>
  <c r="AA185" i="10" s="1"/>
  <c r="AA184" i="10" a="1"/>
  <c r="AA184" i="10" s="1"/>
  <c r="AA183" i="10" a="1"/>
  <c r="AA183" i="10" s="1"/>
  <c r="AA182" i="10" a="1"/>
  <c r="AA182" i="10" s="1"/>
  <c r="AA181" i="10" a="1"/>
  <c r="AA181" i="10" s="1"/>
  <c r="AA180" i="10" a="1"/>
  <c r="AA180" i="10" s="1"/>
  <c r="AA179" i="10" a="1"/>
  <c r="AA179" i="10" s="1"/>
  <c r="AA178" i="10" a="1"/>
  <c r="AA178" i="10" s="1"/>
  <c r="AA177" i="10" a="1"/>
  <c r="AA177" i="10" s="1"/>
  <c r="AA176" i="10" a="1"/>
  <c r="AA176" i="10" s="1"/>
  <c r="AA175" i="10" a="1"/>
  <c r="AA175" i="10" s="1"/>
  <c r="AA174" i="10" a="1"/>
  <c r="AA174" i="10" s="1"/>
  <c r="AA173" i="10" a="1"/>
  <c r="AA173" i="10" s="1"/>
  <c r="AA172" i="10" a="1"/>
  <c r="AA172" i="10" s="1"/>
  <c r="AA171" i="10" a="1"/>
  <c r="AA171" i="10" s="1"/>
  <c r="AA170" i="10" a="1"/>
  <c r="AA170" i="10" s="1"/>
  <c r="AA169" i="10" a="1"/>
  <c r="AA169" i="10" s="1"/>
  <c r="AA168" i="10" a="1"/>
  <c r="AA168" i="10" s="1"/>
  <c r="AA167" i="10" a="1"/>
  <c r="AA167" i="10" s="1"/>
  <c r="AA166" i="10" a="1"/>
  <c r="AA166" i="10" s="1"/>
  <c r="AA165" i="10" a="1"/>
  <c r="AA165" i="10" s="1"/>
  <c r="AA164" i="10" a="1"/>
  <c r="AA164" i="10" s="1"/>
  <c r="AA163" i="10" a="1"/>
  <c r="AA163" i="10" s="1"/>
  <c r="AA162" i="10" a="1"/>
  <c r="AA162" i="10" s="1"/>
  <c r="AA161" i="10" a="1"/>
  <c r="AA161" i="10" s="1"/>
  <c r="AA160" i="10" a="1"/>
  <c r="AA160" i="10" s="1"/>
  <c r="AA159" i="10" a="1"/>
  <c r="AA159" i="10" s="1"/>
  <c r="AA158" i="10" a="1"/>
  <c r="AA158" i="10" s="1"/>
  <c r="AA157" i="10" a="1"/>
  <c r="AA157" i="10" s="1"/>
  <c r="AA156" i="10" a="1"/>
  <c r="AA156" i="10" s="1"/>
  <c r="AA155" i="10" a="1"/>
  <c r="AA155" i="10" s="1"/>
  <c r="AA154" i="10" a="1"/>
  <c r="AA154" i="10" s="1"/>
  <c r="AA153" i="10" a="1"/>
  <c r="AA153" i="10" s="1"/>
  <c r="AA152" i="10" a="1"/>
  <c r="AA152" i="10" s="1"/>
  <c r="AA151" i="10" a="1"/>
  <c r="AA151" i="10" s="1"/>
  <c r="AA150" i="10" a="1"/>
  <c r="AA150" i="10" s="1"/>
  <c r="AA149" i="10" a="1"/>
  <c r="AA149" i="10" s="1"/>
  <c r="AA148" i="10" a="1"/>
  <c r="AA148" i="10" s="1"/>
  <c r="AA147" i="10" a="1"/>
  <c r="AA147" i="10" s="1"/>
  <c r="AA146" i="10" a="1"/>
  <c r="AA146" i="10" s="1"/>
  <c r="AA145" i="10" a="1"/>
  <c r="AA145" i="10" s="1"/>
  <c r="AA144" i="10" a="1"/>
  <c r="AA144" i="10" s="1"/>
  <c r="AA143" i="10" a="1"/>
  <c r="AA143" i="10" s="1"/>
  <c r="AA142" i="10" a="1"/>
  <c r="AA142" i="10" s="1"/>
  <c r="AA141" i="10" a="1"/>
  <c r="AA141" i="10" s="1"/>
  <c r="AA140" i="10" a="1"/>
  <c r="AA140" i="10" s="1"/>
  <c r="AA139" i="10" a="1"/>
  <c r="AA139" i="10" s="1"/>
  <c r="AA138" i="10" a="1"/>
  <c r="AA138" i="10" s="1"/>
  <c r="AA137" i="10" a="1"/>
  <c r="AA137" i="10" s="1"/>
  <c r="AA136" i="10" a="1"/>
  <c r="AA136" i="10" s="1"/>
  <c r="AA135" i="10" a="1"/>
  <c r="AA135" i="10" s="1"/>
  <c r="AA134" i="10" a="1"/>
  <c r="AA134" i="10" s="1"/>
  <c r="AA133" i="10" a="1"/>
  <c r="AA133" i="10" s="1"/>
  <c r="AA132" i="10" a="1"/>
  <c r="AA132" i="10" s="1"/>
  <c r="AA131" i="10" a="1"/>
  <c r="AA131" i="10" s="1"/>
  <c r="AA130" i="10" a="1"/>
  <c r="AA130" i="10" s="1"/>
  <c r="AA129" i="10" a="1"/>
  <c r="AA129" i="10" s="1"/>
  <c r="AA128" i="10" a="1"/>
  <c r="AA128" i="10" s="1"/>
  <c r="AA127" i="10" a="1"/>
  <c r="AA127" i="10" s="1"/>
  <c r="AA126" i="10" a="1"/>
  <c r="AA126" i="10" s="1"/>
  <c r="AA125" i="10" a="1"/>
  <c r="AA125" i="10" s="1"/>
  <c r="AA124" i="10" a="1"/>
  <c r="AA124" i="10" s="1"/>
  <c r="AA123" i="10" a="1"/>
  <c r="AA123" i="10" s="1"/>
  <c r="AA122" i="10" a="1"/>
  <c r="AA122" i="10" s="1"/>
  <c r="AA121" i="10" a="1"/>
  <c r="AA121" i="10" s="1"/>
  <c r="AA120" i="10" a="1"/>
  <c r="AA120" i="10" s="1"/>
  <c r="AA119" i="10" a="1"/>
  <c r="AA119" i="10" s="1"/>
  <c r="AA118" i="10" a="1"/>
  <c r="AA118" i="10" s="1"/>
  <c r="AA117" i="10" a="1"/>
  <c r="AA117" i="10" s="1"/>
  <c r="AA116" i="10" a="1"/>
  <c r="AA116" i="10" s="1"/>
  <c r="AA115" i="10" a="1"/>
  <c r="AA115" i="10" s="1"/>
  <c r="AA114" i="10" a="1"/>
  <c r="AA114" i="10" s="1"/>
  <c r="AA113" i="10" a="1"/>
  <c r="AA113" i="10" s="1"/>
  <c r="AA112" i="10" a="1"/>
  <c r="AA112" i="10" s="1"/>
  <c r="AA111" i="10" a="1"/>
  <c r="AA111" i="10" s="1"/>
  <c r="AA110" i="10" a="1"/>
  <c r="AA110" i="10" s="1"/>
  <c r="AA109" i="10" a="1"/>
  <c r="AA109" i="10" s="1"/>
  <c r="AA108" i="10" a="1"/>
  <c r="AA108" i="10" s="1"/>
  <c r="AA107" i="10" a="1"/>
  <c r="AA107" i="10" s="1"/>
  <c r="AA106" i="10" a="1"/>
  <c r="AA106" i="10" s="1"/>
  <c r="AA105" i="10" a="1"/>
  <c r="AA105" i="10" s="1"/>
  <c r="AA104" i="10" a="1"/>
  <c r="AA104" i="10" s="1"/>
  <c r="AA103" i="10" a="1"/>
  <c r="AA103" i="10" s="1"/>
  <c r="AA102" i="10" a="1"/>
  <c r="AA102" i="10" s="1"/>
  <c r="AA101" i="10" a="1"/>
  <c r="AA101" i="10" s="1"/>
  <c r="AA100" i="10" a="1"/>
  <c r="AA100" i="10" s="1"/>
  <c r="AA99" i="10" a="1"/>
  <c r="AA99" i="10" s="1"/>
  <c r="AA98" i="10" a="1"/>
  <c r="AA98" i="10" s="1"/>
  <c r="AA97" i="10" a="1"/>
  <c r="AA97" i="10" s="1"/>
  <c r="AA96" i="10" a="1"/>
  <c r="AA96" i="10" s="1"/>
  <c r="AA95" i="10" a="1"/>
  <c r="AA95" i="10" s="1"/>
  <c r="AA94" i="10" a="1"/>
  <c r="AA94" i="10" s="1"/>
  <c r="AA93" i="10" a="1"/>
  <c r="AA93" i="10" s="1"/>
  <c r="AA92" i="10" a="1"/>
  <c r="AA92" i="10" s="1"/>
  <c r="AA91" i="10" a="1"/>
  <c r="AA91" i="10" s="1"/>
  <c r="AA90" i="10" a="1"/>
  <c r="AA90" i="10" s="1"/>
  <c r="AA89" i="10" a="1"/>
  <c r="AA89" i="10" s="1"/>
  <c r="AA88" i="10" a="1"/>
  <c r="AA88" i="10" s="1"/>
  <c r="AA87" i="10" a="1"/>
  <c r="AA87" i="10" s="1"/>
  <c r="AA86" i="10" a="1"/>
  <c r="AA86" i="10" s="1"/>
  <c r="AA85" i="10" a="1"/>
  <c r="AA85" i="10" s="1"/>
  <c r="AA84" i="10" a="1"/>
  <c r="AA84" i="10" s="1"/>
  <c r="AA83" i="10" a="1"/>
  <c r="AA83" i="10" s="1"/>
  <c r="AA82" i="10" a="1"/>
  <c r="AA82" i="10" s="1"/>
  <c r="AA81" i="10" a="1"/>
  <c r="AA81" i="10" s="1"/>
  <c r="AA80" i="10" a="1"/>
  <c r="AA80" i="10" s="1"/>
  <c r="AA79" i="10" a="1"/>
  <c r="AA79" i="10" s="1"/>
  <c r="AA78" i="10" a="1"/>
  <c r="AA78" i="10" s="1"/>
  <c r="AA77" i="10" a="1"/>
  <c r="AA77" i="10" s="1"/>
  <c r="AA76" i="10" a="1"/>
  <c r="AA76" i="10" s="1"/>
  <c r="AA75" i="10" a="1"/>
  <c r="AA75" i="10" s="1"/>
  <c r="AA74" i="10" a="1"/>
  <c r="AA74" i="10" s="1"/>
  <c r="AA73" i="10" a="1"/>
  <c r="AA73" i="10" s="1"/>
  <c r="AA72" i="10" a="1"/>
  <c r="AA72" i="10" s="1"/>
  <c r="AA71" i="10" a="1"/>
  <c r="AA71" i="10" s="1"/>
  <c r="AA70" i="10" a="1"/>
  <c r="AA70" i="10" s="1"/>
  <c r="AA69" i="10" a="1"/>
  <c r="AA69" i="10" s="1"/>
  <c r="AA68" i="10" a="1"/>
  <c r="AA68" i="10" s="1"/>
  <c r="AA67" i="10" a="1"/>
  <c r="AA67" i="10" s="1"/>
  <c r="AA66" i="10" a="1"/>
  <c r="AA66" i="10" s="1"/>
  <c r="AA65" i="10" a="1"/>
  <c r="AA65" i="10" s="1"/>
  <c r="AA64" i="10" a="1"/>
  <c r="AA64" i="10" s="1"/>
  <c r="AA63" i="10" a="1"/>
  <c r="AA63" i="10" s="1"/>
  <c r="AA62" i="10" a="1"/>
  <c r="AA62" i="10" s="1"/>
  <c r="AA61" i="10" a="1"/>
  <c r="AA61" i="10" s="1"/>
  <c r="AA60" i="10" a="1"/>
  <c r="AA60" i="10" s="1"/>
  <c r="AA59" i="10" a="1"/>
  <c r="AA59" i="10" s="1"/>
  <c r="AA58" i="10" a="1"/>
  <c r="AA58" i="10" s="1"/>
  <c r="AA57" i="10" a="1"/>
  <c r="AA57" i="10" s="1"/>
  <c r="AA56" i="10" a="1"/>
  <c r="AA56" i="10" s="1"/>
  <c r="AA55" i="10" a="1"/>
  <c r="AA55" i="10" s="1"/>
  <c r="AA54" i="10" a="1"/>
  <c r="AA54" i="10" s="1"/>
  <c r="AA53" i="10" a="1"/>
  <c r="AA53" i="10" s="1"/>
  <c r="AA52" i="10" a="1"/>
  <c r="AA52" i="10" s="1"/>
  <c r="AA51" i="10" a="1"/>
  <c r="AA51" i="10" s="1"/>
  <c r="AA50" i="10" a="1"/>
  <c r="AA50" i="10" s="1"/>
  <c r="AA49" i="10" a="1"/>
  <c r="AA49" i="10" s="1"/>
  <c r="AA48" i="10" a="1"/>
  <c r="AA48" i="10" s="1"/>
  <c r="AA47" i="10" a="1"/>
  <c r="AA47" i="10" s="1"/>
  <c r="AA46" i="10" a="1"/>
  <c r="AA46" i="10" s="1"/>
  <c r="AA45" i="10" a="1"/>
  <c r="AA45" i="10" s="1"/>
  <c r="AA44" i="10" a="1"/>
  <c r="AA44" i="10" s="1"/>
  <c r="AA43" i="10" a="1"/>
  <c r="AA43" i="10" s="1"/>
  <c r="AA42" i="10" a="1"/>
  <c r="AA42" i="10" s="1"/>
  <c r="AA41" i="10" a="1"/>
  <c r="AA41" i="10" s="1"/>
  <c r="AA40" i="10" a="1"/>
  <c r="AA40" i="10" s="1"/>
  <c r="AA39" i="10" a="1"/>
  <c r="AA39" i="10" s="1"/>
  <c r="AA38" i="10" a="1"/>
  <c r="AA38" i="10" s="1"/>
  <c r="AA37" i="10" a="1"/>
  <c r="AA37" i="10" s="1"/>
  <c r="AA36" i="10" a="1"/>
  <c r="AA36" i="10" s="1"/>
  <c r="AA35" i="10" a="1"/>
  <c r="AA35" i="10" s="1"/>
  <c r="AA34" i="10" a="1"/>
  <c r="AA34" i="10" s="1"/>
  <c r="AA33" i="10" a="1"/>
  <c r="AA33" i="10" s="1"/>
  <c r="AA32" i="10" a="1"/>
  <c r="AA32" i="10" s="1"/>
  <c r="AA31" i="10" a="1"/>
  <c r="AA31" i="10" s="1"/>
  <c r="AA30" i="10" a="1"/>
  <c r="AA30" i="10" s="1"/>
  <c r="AA29" i="10" a="1"/>
  <c r="AA29" i="10" s="1"/>
  <c r="AA28" i="10" a="1"/>
  <c r="AA28" i="10" s="1"/>
  <c r="AA27" i="10" a="1"/>
  <c r="AA27" i="10" s="1"/>
  <c r="AA26" i="10" a="1"/>
  <c r="AA26" i="10" s="1"/>
  <c r="AA25" i="10" a="1"/>
  <c r="AA25" i="10" s="1"/>
  <c r="AA24" i="10" a="1"/>
  <c r="AA24" i="10" s="1"/>
  <c r="AA23" i="10" a="1"/>
  <c r="AA23" i="10" s="1"/>
  <c r="AA22" i="10" a="1"/>
  <c r="AA22" i="10" s="1"/>
  <c r="AA21" i="10" a="1"/>
  <c r="AA21" i="10" s="1"/>
  <c r="AA20" i="10" a="1"/>
  <c r="AA20" i="10" s="1"/>
  <c r="AA19" i="10" a="1"/>
  <c r="AA19" i="10" s="1"/>
  <c r="AA18" i="10" a="1"/>
  <c r="AA18" i="10" s="1"/>
  <c r="AA17" i="10" a="1"/>
  <c r="AA17" i="10" s="1"/>
  <c r="AA16" i="10" a="1"/>
  <c r="AA16" i="10" s="1"/>
  <c r="AA15" i="10" a="1"/>
  <c r="AA15" i="10" s="1"/>
  <c r="AA14" i="10" a="1"/>
  <c r="AA14" i="10" s="1"/>
  <c r="AA13" i="10" a="1"/>
  <c r="AA13" i="10" s="1"/>
  <c r="AA12" i="10" a="1"/>
  <c r="AA12" i="10" s="1"/>
  <c r="AA11" i="10" a="1"/>
  <c r="AA11" i="10" s="1"/>
  <c r="AA10" i="10" a="1"/>
  <c r="AA10" i="10" s="1"/>
  <c r="AA9" i="10" a="1"/>
  <c r="AA9" i="10" s="1"/>
  <c r="AA8" i="10" a="1"/>
  <c r="AA8" i="10" s="1"/>
  <c r="AA7" i="10" a="1"/>
  <c r="AA7" i="10" s="1"/>
  <c r="AA6" i="10" a="1"/>
  <c r="AA6" i="10" s="1"/>
  <c r="AA5" i="10" a="1"/>
  <c r="AA5" i="10" s="1"/>
  <c r="AA4" i="10" a="1"/>
  <c r="AA4" i="10" s="1"/>
  <c r="AA4" i="8" a="1"/>
  <c r="AA4" i="8" s="1"/>
  <c r="AA309" i="8" a="1"/>
  <c r="AA309" i="8" s="1"/>
  <c r="AA308" i="8" a="1"/>
  <c r="AA308" i="8" s="1"/>
  <c r="AA307" i="8" a="1"/>
  <c r="AA307" i="8" s="1"/>
  <c r="AA306" i="8" a="1"/>
  <c r="AA306" i="8" s="1"/>
  <c r="AA305" i="8" a="1"/>
  <c r="AA305" i="8" s="1"/>
  <c r="AA304" i="8" a="1"/>
  <c r="AA304" i="8" s="1"/>
  <c r="AA303" i="8" a="1"/>
  <c r="AA303" i="8" s="1"/>
  <c r="AA302" i="8" a="1"/>
  <c r="AA302" i="8" s="1"/>
  <c r="AA301" i="8" a="1"/>
  <c r="AA301" i="8" s="1"/>
  <c r="AA300" i="8" a="1"/>
  <c r="AA300" i="8" s="1"/>
  <c r="AA299" i="8" a="1"/>
  <c r="AA299" i="8" s="1"/>
  <c r="AA298" i="8" a="1"/>
  <c r="AA298" i="8" s="1"/>
  <c r="AA297" i="8" a="1"/>
  <c r="AA297" i="8" s="1"/>
  <c r="AA296" i="8" a="1"/>
  <c r="AA296" i="8" s="1"/>
  <c r="AA295" i="8" a="1"/>
  <c r="AA295" i="8" s="1"/>
  <c r="AA294" i="8" a="1"/>
  <c r="AA294" i="8" s="1"/>
  <c r="AA293" i="8" a="1"/>
  <c r="AA293" i="8" s="1"/>
  <c r="AA292" i="8" a="1"/>
  <c r="AA292" i="8" s="1"/>
  <c r="AA291" i="8" a="1"/>
  <c r="AA291" i="8" s="1"/>
  <c r="AA290" i="8" a="1"/>
  <c r="AA290" i="8" s="1"/>
  <c r="AA289" i="8" a="1"/>
  <c r="AA289" i="8" s="1"/>
  <c r="AA288" i="8" a="1"/>
  <c r="AA288" i="8" s="1"/>
  <c r="AA287" i="8" a="1"/>
  <c r="AA287" i="8" s="1"/>
  <c r="AA286" i="8" a="1"/>
  <c r="AA286" i="8" s="1"/>
  <c r="AA285" i="8" a="1"/>
  <c r="AA285" i="8" s="1"/>
  <c r="AA284" i="8" a="1"/>
  <c r="AA284" i="8" s="1"/>
  <c r="AA283" i="8" a="1"/>
  <c r="AA283" i="8" s="1"/>
  <c r="AA282" i="8" a="1"/>
  <c r="AA282" i="8" s="1"/>
  <c r="AA281" i="8" a="1"/>
  <c r="AA281" i="8" s="1"/>
  <c r="AA280" i="8" a="1"/>
  <c r="AA280" i="8" s="1"/>
  <c r="AA279" i="8" a="1"/>
  <c r="AA279" i="8" s="1"/>
  <c r="AA278" i="8" a="1"/>
  <c r="AA278" i="8" s="1"/>
  <c r="AA277" i="8" a="1"/>
  <c r="AA277" i="8" s="1"/>
  <c r="AA276" i="8" a="1"/>
  <c r="AA276" i="8" s="1"/>
  <c r="AA275" i="8" a="1"/>
  <c r="AA275" i="8" s="1"/>
  <c r="AA274" i="8" a="1"/>
  <c r="AA274" i="8" s="1"/>
  <c r="AA273" i="8" a="1"/>
  <c r="AA273" i="8" s="1"/>
  <c r="AA272" i="8" a="1"/>
  <c r="AA272" i="8" s="1"/>
  <c r="AA271" i="8" a="1"/>
  <c r="AA271" i="8" s="1"/>
  <c r="AA270" i="8" a="1"/>
  <c r="AA270" i="8" s="1"/>
  <c r="AA269" i="8" a="1"/>
  <c r="AA269" i="8" s="1"/>
  <c r="AA268" i="8" a="1"/>
  <c r="AA268" i="8" s="1"/>
  <c r="AA267" i="8" a="1"/>
  <c r="AA267" i="8" s="1"/>
  <c r="AA266" i="8" a="1"/>
  <c r="AA266" i="8" s="1"/>
  <c r="AA265" i="8" a="1"/>
  <c r="AA265" i="8" s="1"/>
  <c r="AA264" i="8" a="1"/>
  <c r="AA264" i="8" s="1"/>
  <c r="AA263" i="8" a="1"/>
  <c r="AA263" i="8" s="1"/>
  <c r="AA262" i="8" a="1"/>
  <c r="AA262" i="8" s="1"/>
  <c r="AA261" i="8" a="1"/>
  <c r="AA261" i="8" s="1"/>
  <c r="AA260" i="8" a="1"/>
  <c r="AA260" i="8" s="1"/>
  <c r="AA259" i="8" a="1"/>
  <c r="AA259" i="8" s="1"/>
  <c r="AA258" i="8" a="1"/>
  <c r="AA258" i="8" s="1"/>
  <c r="AA257" i="8" a="1"/>
  <c r="AA257" i="8" s="1"/>
  <c r="AA256" i="8" a="1"/>
  <c r="AA256" i="8" s="1"/>
  <c r="AA255" i="8" a="1"/>
  <c r="AA255" i="8" s="1"/>
  <c r="AA254" i="8" a="1"/>
  <c r="AA254" i="8" s="1"/>
  <c r="AA253" i="8" a="1"/>
  <c r="AA253" i="8" s="1"/>
  <c r="AA252" i="8" a="1"/>
  <c r="AA252" i="8" s="1"/>
  <c r="AA251" i="8" a="1"/>
  <c r="AA251" i="8" s="1"/>
  <c r="AA250" i="8" a="1"/>
  <c r="AA250" i="8" s="1"/>
  <c r="AA249" i="8" a="1"/>
  <c r="AA249" i="8" s="1"/>
  <c r="AA248" i="8" a="1"/>
  <c r="AA248" i="8" s="1"/>
  <c r="AA247" i="8" a="1"/>
  <c r="AA247" i="8" s="1"/>
  <c r="AA246" i="8" a="1"/>
  <c r="AA246" i="8" s="1"/>
  <c r="AA245" i="8" a="1"/>
  <c r="AA245" i="8" s="1"/>
  <c r="AA244" i="8" a="1"/>
  <c r="AA244" i="8" s="1"/>
  <c r="AA243" i="8" a="1"/>
  <c r="AA243" i="8" s="1"/>
  <c r="AA242" i="8" a="1"/>
  <c r="AA242" i="8" s="1"/>
  <c r="AA241" i="8" a="1"/>
  <c r="AA241" i="8" s="1"/>
  <c r="AA240" i="8" a="1"/>
  <c r="AA240" i="8" s="1"/>
  <c r="AA239" i="8" a="1"/>
  <c r="AA239" i="8" s="1"/>
  <c r="AA238" i="8" a="1"/>
  <c r="AA238" i="8" s="1"/>
  <c r="AA237" i="8" a="1"/>
  <c r="AA237" i="8" s="1"/>
  <c r="AA236" i="8" a="1"/>
  <c r="AA236" i="8" s="1"/>
  <c r="AA235" i="8" a="1"/>
  <c r="AA235" i="8" s="1"/>
  <c r="AA234" i="8" a="1"/>
  <c r="AA234" i="8" s="1"/>
  <c r="AA233" i="8" a="1"/>
  <c r="AA233" i="8" s="1"/>
  <c r="AA232" i="8" a="1"/>
  <c r="AA232" i="8" s="1"/>
  <c r="AA231" i="8" a="1"/>
  <c r="AA231" i="8" s="1"/>
  <c r="AA230" i="8" a="1"/>
  <c r="AA230" i="8" s="1"/>
  <c r="AA229" i="8" a="1"/>
  <c r="AA229" i="8" s="1"/>
  <c r="AA228" i="8" a="1"/>
  <c r="AA228" i="8" s="1"/>
  <c r="AA227" i="8" a="1"/>
  <c r="AA227" i="8" s="1"/>
  <c r="AA226" i="8" a="1"/>
  <c r="AA226" i="8" s="1"/>
  <c r="AA225" i="8" a="1"/>
  <c r="AA225" i="8" s="1"/>
  <c r="AA224" i="8" a="1"/>
  <c r="AA224" i="8" s="1"/>
  <c r="AA223" i="8" a="1"/>
  <c r="AA223" i="8" s="1"/>
  <c r="AA222" i="8" a="1"/>
  <c r="AA222" i="8" s="1"/>
  <c r="AA221" i="8" a="1"/>
  <c r="AA221" i="8" s="1"/>
  <c r="AA220" i="8" a="1"/>
  <c r="AA220" i="8" s="1"/>
  <c r="AA219" i="8" a="1"/>
  <c r="AA219" i="8" s="1"/>
  <c r="AA218" i="8" a="1"/>
  <c r="AA218" i="8" s="1"/>
  <c r="AA217" i="8" a="1"/>
  <c r="AA217" i="8" s="1"/>
  <c r="AA216" i="8" a="1"/>
  <c r="AA216" i="8" s="1"/>
  <c r="AA215" i="8" a="1"/>
  <c r="AA215" i="8" s="1"/>
  <c r="AA214" i="8" a="1"/>
  <c r="AA214" i="8" s="1"/>
  <c r="AA213" i="8" a="1"/>
  <c r="AA213" i="8" s="1"/>
  <c r="AA212" i="8" a="1"/>
  <c r="AA212" i="8" s="1"/>
  <c r="AA211" i="8" a="1"/>
  <c r="AA211" i="8" s="1"/>
  <c r="AA210" i="8" a="1"/>
  <c r="AA210" i="8" s="1"/>
  <c r="AA209" i="8" a="1"/>
  <c r="AA209" i="8" s="1"/>
  <c r="AA208" i="8" a="1"/>
  <c r="AA208" i="8" s="1"/>
  <c r="AA207" i="8" a="1"/>
  <c r="AA207" i="8" s="1"/>
  <c r="AA206" i="8" a="1"/>
  <c r="AA206" i="8" s="1"/>
  <c r="AA205" i="8" a="1"/>
  <c r="AA205" i="8" s="1"/>
  <c r="AA204" i="8" a="1"/>
  <c r="AA204" i="8" s="1"/>
  <c r="AA203" i="8" a="1"/>
  <c r="AA203" i="8" s="1"/>
  <c r="AA202" i="8" a="1"/>
  <c r="AA202" i="8" s="1"/>
  <c r="AA201" i="8" a="1"/>
  <c r="AA201" i="8" s="1"/>
  <c r="AA200" i="8" a="1"/>
  <c r="AA200" i="8" s="1"/>
  <c r="AA199" i="8" a="1"/>
  <c r="AA199" i="8" s="1"/>
  <c r="AA198" i="8" a="1"/>
  <c r="AA198" i="8" s="1"/>
  <c r="AA197" i="8" a="1"/>
  <c r="AA197" i="8" s="1"/>
  <c r="AA196" i="8" a="1"/>
  <c r="AA196" i="8" s="1"/>
  <c r="AA195" i="8" a="1"/>
  <c r="AA195" i="8" s="1"/>
  <c r="AA194" i="8" a="1"/>
  <c r="AA194" i="8" s="1"/>
  <c r="AA193" i="8" a="1"/>
  <c r="AA193" i="8" s="1"/>
  <c r="AA192" i="8" a="1"/>
  <c r="AA192" i="8" s="1"/>
  <c r="AA191" i="8" a="1"/>
  <c r="AA191" i="8" s="1"/>
  <c r="AA190" i="8" a="1"/>
  <c r="AA190" i="8" s="1"/>
  <c r="AA189" i="8" a="1"/>
  <c r="AA189" i="8" s="1"/>
  <c r="AA188" i="8" a="1"/>
  <c r="AA188" i="8" s="1"/>
  <c r="AA187" i="8" a="1"/>
  <c r="AA187" i="8" s="1"/>
  <c r="AA186" i="8" a="1"/>
  <c r="AA186" i="8" s="1"/>
  <c r="AA185" i="8" a="1"/>
  <c r="AA185" i="8" s="1"/>
  <c r="AA184" i="8" a="1"/>
  <c r="AA184" i="8" s="1"/>
  <c r="AA183" i="8" a="1"/>
  <c r="AA183" i="8" s="1"/>
  <c r="AA182" i="8" a="1"/>
  <c r="AA182" i="8" s="1"/>
  <c r="AA181" i="8" a="1"/>
  <c r="AA181" i="8" s="1"/>
  <c r="AA180" i="8" a="1"/>
  <c r="AA180" i="8" s="1"/>
  <c r="AA179" i="8" a="1"/>
  <c r="AA179" i="8" s="1"/>
  <c r="AA178" i="8" a="1"/>
  <c r="AA178" i="8" s="1"/>
  <c r="AA177" i="8" a="1"/>
  <c r="AA177" i="8" s="1"/>
  <c r="AA176" i="8" a="1"/>
  <c r="AA176" i="8" s="1"/>
  <c r="AA175" i="8" a="1"/>
  <c r="AA175" i="8" s="1"/>
  <c r="AA174" i="8" a="1"/>
  <c r="AA174" i="8" s="1"/>
  <c r="AA173" i="8" a="1"/>
  <c r="AA173" i="8" s="1"/>
  <c r="AA172" i="8" a="1"/>
  <c r="AA172" i="8" s="1"/>
  <c r="AA171" i="8" a="1"/>
  <c r="AA171" i="8" s="1"/>
  <c r="AA170" i="8" a="1"/>
  <c r="AA170" i="8" s="1"/>
  <c r="AA169" i="8" a="1"/>
  <c r="AA169" i="8" s="1"/>
  <c r="AA168" i="8" a="1"/>
  <c r="AA168" i="8" s="1"/>
  <c r="AA167" i="8" a="1"/>
  <c r="AA167" i="8" s="1"/>
  <c r="AA166" i="8" a="1"/>
  <c r="AA166" i="8" s="1"/>
  <c r="AA165" i="8" a="1"/>
  <c r="AA165" i="8" s="1"/>
  <c r="AA164" i="8" a="1"/>
  <c r="AA164" i="8" s="1"/>
  <c r="AA163" i="8" a="1"/>
  <c r="AA163" i="8" s="1"/>
  <c r="AA162" i="8" a="1"/>
  <c r="AA162" i="8" s="1"/>
  <c r="AA161" i="8" a="1"/>
  <c r="AA161" i="8" s="1"/>
  <c r="AA160" i="8" a="1"/>
  <c r="AA160" i="8" s="1"/>
  <c r="AA159" i="8" a="1"/>
  <c r="AA159" i="8" s="1"/>
  <c r="AA158" i="8" a="1"/>
  <c r="AA158" i="8" s="1"/>
  <c r="AA157" i="8" a="1"/>
  <c r="AA157" i="8" s="1"/>
  <c r="AA156" i="8" a="1"/>
  <c r="AA156" i="8" s="1"/>
  <c r="AA155" i="8" a="1"/>
  <c r="AA155" i="8" s="1"/>
  <c r="AA154" i="8" a="1"/>
  <c r="AA154" i="8" s="1"/>
  <c r="AA153" i="8" a="1"/>
  <c r="AA153" i="8" s="1"/>
  <c r="AA152" i="8" a="1"/>
  <c r="AA152" i="8" s="1"/>
  <c r="AA151" i="8" a="1"/>
  <c r="AA151" i="8" s="1"/>
  <c r="AA150" i="8" a="1"/>
  <c r="AA150" i="8" s="1"/>
  <c r="AA149" i="8" a="1"/>
  <c r="AA149" i="8" s="1"/>
  <c r="AA148" i="8" a="1"/>
  <c r="AA148" i="8" s="1"/>
  <c r="AA147" i="8" a="1"/>
  <c r="AA147" i="8" s="1"/>
  <c r="AA146" i="8" a="1"/>
  <c r="AA146" i="8" s="1"/>
  <c r="AA145" i="8" a="1"/>
  <c r="AA145" i="8" s="1"/>
  <c r="AA144" i="8" a="1"/>
  <c r="AA144" i="8" s="1"/>
  <c r="AA143" i="8" a="1"/>
  <c r="AA143" i="8" s="1"/>
  <c r="AA142" i="8" a="1"/>
  <c r="AA142" i="8" s="1"/>
  <c r="AA141" i="8" a="1"/>
  <c r="AA141" i="8" s="1"/>
  <c r="AA140" i="8" a="1"/>
  <c r="AA140" i="8" s="1"/>
  <c r="AA139" i="8" a="1"/>
  <c r="AA139" i="8" s="1"/>
  <c r="AA138" i="8" a="1"/>
  <c r="AA138" i="8" s="1"/>
  <c r="AA137" i="8" a="1"/>
  <c r="AA137" i="8" s="1"/>
  <c r="AA136" i="8" a="1"/>
  <c r="AA136" i="8" s="1"/>
  <c r="AA135" i="8" a="1"/>
  <c r="AA135" i="8" s="1"/>
  <c r="AA134" i="8" a="1"/>
  <c r="AA134" i="8" s="1"/>
  <c r="AA133" i="8" a="1"/>
  <c r="AA133" i="8" s="1"/>
  <c r="AA132" i="8" a="1"/>
  <c r="AA132" i="8" s="1"/>
  <c r="AA131" i="8" a="1"/>
  <c r="AA131" i="8" s="1"/>
  <c r="AA130" i="8" a="1"/>
  <c r="AA130" i="8" s="1"/>
  <c r="AA129" i="8" a="1"/>
  <c r="AA129" i="8" s="1"/>
  <c r="AA128" i="8" a="1"/>
  <c r="AA128" i="8" s="1"/>
  <c r="AA127" i="8" a="1"/>
  <c r="AA127" i="8" s="1"/>
  <c r="AA126" i="8" a="1"/>
  <c r="AA126" i="8" s="1"/>
  <c r="AA125" i="8" a="1"/>
  <c r="AA125" i="8" s="1"/>
  <c r="AA124" i="8" a="1"/>
  <c r="AA124" i="8" s="1"/>
  <c r="AA123" i="8" a="1"/>
  <c r="AA123" i="8" s="1"/>
  <c r="AA122" i="8" a="1"/>
  <c r="AA122" i="8" s="1"/>
  <c r="AA121" i="8" a="1"/>
  <c r="AA121" i="8" s="1"/>
  <c r="AA120" i="8" a="1"/>
  <c r="AA120" i="8" s="1"/>
  <c r="AA119" i="8" a="1"/>
  <c r="AA119" i="8" s="1"/>
  <c r="AA118" i="8" a="1"/>
  <c r="AA118" i="8" s="1"/>
  <c r="AA117" i="8" a="1"/>
  <c r="AA117" i="8" s="1"/>
  <c r="AA116" i="8" a="1"/>
  <c r="AA116" i="8" s="1"/>
  <c r="AA115" i="8" a="1"/>
  <c r="AA115" i="8" s="1"/>
  <c r="AA114" i="8" a="1"/>
  <c r="AA114" i="8" s="1"/>
  <c r="AA113" i="8" a="1"/>
  <c r="AA113" i="8" s="1"/>
  <c r="AA112" i="8" a="1"/>
  <c r="AA112" i="8" s="1"/>
  <c r="AA111" i="8" a="1"/>
  <c r="AA111" i="8" s="1"/>
  <c r="AA110" i="8" a="1"/>
  <c r="AA110" i="8" s="1"/>
  <c r="AA109" i="8" a="1"/>
  <c r="AA109" i="8" s="1"/>
  <c r="AA108" i="8" a="1"/>
  <c r="AA108" i="8" s="1"/>
  <c r="AA107" i="8" a="1"/>
  <c r="AA107" i="8" s="1"/>
  <c r="AA106" i="8" a="1"/>
  <c r="AA106" i="8" s="1"/>
  <c r="AA105" i="8" a="1"/>
  <c r="AA105" i="8" s="1"/>
  <c r="AA104" i="8" a="1"/>
  <c r="AA104" i="8" s="1"/>
  <c r="AA103" i="8" a="1"/>
  <c r="AA103" i="8" s="1"/>
  <c r="AA102" i="8" a="1"/>
  <c r="AA102" i="8" s="1"/>
  <c r="AA101" i="8" a="1"/>
  <c r="AA101" i="8" s="1"/>
  <c r="AA100" i="8" a="1"/>
  <c r="AA100" i="8" s="1"/>
  <c r="AA99" i="8" a="1"/>
  <c r="AA99" i="8" s="1"/>
  <c r="AA98" i="8" a="1"/>
  <c r="AA98" i="8" s="1"/>
  <c r="AA97" i="8" a="1"/>
  <c r="AA97" i="8" s="1"/>
  <c r="AA96" i="8" a="1"/>
  <c r="AA96" i="8" s="1"/>
  <c r="AA95" i="8" a="1"/>
  <c r="AA95" i="8" s="1"/>
  <c r="AA94" i="8" a="1"/>
  <c r="AA94" i="8" s="1"/>
  <c r="AA93" i="8" a="1"/>
  <c r="AA93" i="8" s="1"/>
  <c r="AA92" i="8" a="1"/>
  <c r="AA92" i="8" s="1"/>
  <c r="AA91" i="8" a="1"/>
  <c r="AA91" i="8" s="1"/>
  <c r="AA90" i="8" a="1"/>
  <c r="AA90" i="8" s="1"/>
  <c r="AA89" i="8" a="1"/>
  <c r="AA89" i="8" s="1"/>
  <c r="AA88" i="8" a="1"/>
  <c r="AA88" i="8" s="1"/>
  <c r="AA87" i="8" a="1"/>
  <c r="AA87" i="8" s="1"/>
  <c r="AA86" i="8" a="1"/>
  <c r="AA86" i="8" s="1"/>
  <c r="AA85" i="8" a="1"/>
  <c r="AA85" i="8" s="1"/>
  <c r="AA84" i="8" a="1"/>
  <c r="AA84" i="8" s="1"/>
  <c r="AA83" i="8" a="1"/>
  <c r="AA83" i="8" s="1"/>
  <c r="AA82" i="8" a="1"/>
  <c r="AA82" i="8" s="1"/>
  <c r="AA81" i="8" a="1"/>
  <c r="AA81" i="8" s="1"/>
  <c r="AA80" i="8" a="1"/>
  <c r="AA80" i="8" s="1"/>
  <c r="AA79" i="8" a="1"/>
  <c r="AA79" i="8" s="1"/>
  <c r="AA78" i="8" a="1"/>
  <c r="AA78" i="8" s="1"/>
  <c r="AA77" i="8" a="1"/>
  <c r="AA77" i="8" s="1"/>
  <c r="AA76" i="8" a="1"/>
  <c r="AA76" i="8" s="1"/>
  <c r="AA75" i="8" a="1"/>
  <c r="AA75" i="8" s="1"/>
  <c r="AA74" i="8" a="1"/>
  <c r="AA74" i="8" s="1"/>
  <c r="AA73" i="8" a="1"/>
  <c r="AA73" i="8" s="1"/>
  <c r="AA72" i="8" a="1"/>
  <c r="AA72" i="8" s="1"/>
  <c r="AA71" i="8" a="1"/>
  <c r="AA71" i="8" s="1"/>
  <c r="AA70" i="8" a="1"/>
  <c r="AA70" i="8" s="1"/>
  <c r="AA69" i="8" a="1"/>
  <c r="AA69" i="8" s="1"/>
  <c r="AA68" i="8" a="1"/>
  <c r="AA68" i="8" s="1"/>
  <c r="AA67" i="8" a="1"/>
  <c r="AA67" i="8" s="1"/>
  <c r="AA66" i="8" a="1"/>
  <c r="AA66" i="8" s="1"/>
  <c r="AA65" i="8" a="1"/>
  <c r="AA65" i="8" s="1"/>
  <c r="AA64" i="8" a="1"/>
  <c r="AA64" i="8" s="1"/>
  <c r="AA63" i="8" a="1"/>
  <c r="AA63" i="8" s="1"/>
  <c r="AA62" i="8" a="1"/>
  <c r="AA62" i="8" s="1"/>
  <c r="AA61" i="8" a="1"/>
  <c r="AA61" i="8" s="1"/>
  <c r="AA60" i="8" a="1"/>
  <c r="AA60" i="8" s="1"/>
  <c r="AA59" i="8" a="1"/>
  <c r="AA59" i="8" s="1"/>
  <c r="AA58" i="8" a="1"/>
  <c r="AA58" i="8" s="1"/>
  <c r="AA57" i="8" a="1"/>
  <c r="AA57" i="8" s="1"/>
  <c r="AA56" i="8" a="1"/>
  <c r="AA56" i="8" s="1"/>
  <c r="AA55" i="8" a="1"/>
  <c r="AA55" i="8" s="1"/>
  <c r="AA54" i="8" a="1"/>
  <c r="AA54" i="8" s="1"/>
  <c r="AA53" i="8" a="1"/>
  <c r="AA53" i="8" s="1"/>
  <c r="AA52" i="8" a="1"/>
  <c r="AA52" i="8" s="1"/>
  <c r="AA51" i="8" a="1"/>
  <c r="AA51" i="8" s="1"/>
  <c r="AA50" i="8" a="1"/>
  <c r="AA50" i="8" s="1"/>
  <c r="AA49" i="8" a="1"/>
  <c r="AA49" i="8" s="1"/>
  <c r="AA48" i="8" a="1"/>
  <c r="AA48" i="8" s="1"/>
  <c r="AA47" i="8" a="1"/>
  <c r="AA47" i="8" s="1"/>
  <c r="AA46" i="8" a="1"/>
  <c r="AA46" i="8" s="1"/>
  <c r="AA45" i="8" a="1"/>
  <c r="AA45" i="8" s="1"/>
  <c r="AA44" i="8" a="1"/>
  <c r="AA44" i="8" s="1"/>
  <c r="AA43" i="8" a="1"/>
  <c r="AA43" i="8" s="1"/>
  <c r="AA42" i="8" a="1"/>
  <c r="AA42" i="8" s="1"/>
  <c r="AA41" i="8" a="1"/>
  <c r="AA41" i="8" s="1"/>
  <c r="AA40" i="8" a="1"/>
  <c r="AA40" i="8" s="1"/>
  <c r="AA39" i="8" a="1"/>
  <c r="AA39" i="8" s="1"/>
  <c r="AA38" i="8" a="1"/>
  <c r="AA38" i="8" s="1"/>
  <c r="AA37" i="8" a="1"/>
  <c r="AA37" i="8" s="1"/>
  <c r="AA36" i="8" a="1"/>
  <c r="AA36" i="8" s="1"/>
  <c r="AA35" i="8" a="1"/>
  <c r="AA35" i="8" s="1"/>
  <c r="AA34" i="8" a="1"/>
  <c r="AA34" i="8" s="1"/>
  <c r="AA33" i="8" a="1"/>
  <c r="AA33" i="8" s="1"/>
  <c r="AA32" i="8" a="1"/>
  <c r="AA32" i="8" s="1"/>
  <c r="AA31" i="8" a="1"/>
  <c r="AA31" i="8" s="1"/>
  <c r="AA30" i="8" a="1"/>
  <c r="AA30" i="8" s="1"/>
  <c r="AA29" i="8" a="1"/>
  <c r="AA29" i="8" s="1"/>
  <c r="AA28" i="8" a="1"/>
  <c r="AA28" i="8" s="1"/>
  <c r="AA27" i="8" a="1"/>
  <c r="AA27" i="8" s="1"/>
  <c r="AA26" i="8" a="1"/>
  <c r="AA26" i="8" s="1"/>
  <c r="AA25" i="8" a="1"/>
  <c r="AA25" i="8" s="1"/>
  <c r="AA24" i="8" a="1"/>
  <c r="AA24" i="8" s="1"/>
  <c r="AA23" i="8" a="1"/>
  <c r="AA23" i="8" s="1"/>
  <c r="AA22" i="8" a="1"/>
  <c r="AA22" i="8" s="1"/>
  <c r="AA21" i="8" a="1"/>
  <c r="AA21" i="8" s="1"/>
  <c r="AA20" i="8" a="1"/>
  <c r="AA20" i="8" s="1"/>
  <c r="AA19" i="8" a="1"/>
  <c r="AA19" i="8" s="1"/>
  <c r="AA18" i="8" a="1"/>
  <c r="AA18" i="8" s="1"/>
  <c r="AA17" i="8" a="1"/>
  <c r="AA17" i="8" s="1"/>
  <c r="AA16" i="8" a="1"/>
  <c r="AA16" i="8" s="1"/>
  <c r="AA15" i="8" a="1"/>
  <c r="AA15" i="8" s="1"/>
  <c r="AA14" i="8" a="1"/>
  <c r="AA14" i="8" s="1"/>
  <c r="AA13" i="8" a="1"/>
  <c r="AA13" i="8" s="1"/>
  <c r="AA12" i="8" a="1"/>
  <c r="AA12" i="8" s="1"/>
  <c r="AA11" i="8" a="1"/>
  <c r="AA11" i="8" s="1"/>
  <c r="AA10" i="8" a="1"/>
  <c r="AA10" i="8" s="1"/>
  <c r="AA9" i="8" a="1"/>
  <c r="AA9" i="8" s="1"/>
  <c r="AA8" i="8" a="1"/>
  <c r="AA8" i="8" s="1"/>
  <c r="AA7" i="8" a="1"/>
  <c r="AA7" i="8" s="1"/>
  <c r="AA6" i="8" a="1"/>
  <c r="AA6" i="8" s="1"/>
  <c r="AA5" i="8" a="1"/>
  <c r="AA5" i="8" s="1"/>
  <c r="AA309" i="7" a="1"/>
  <c r="AA309" i="7" s="1"/>
  <c r="AA308" i="7" a="1"/>
  <c r="AA308" i="7" s="1"/>
  <c r="AA307" i="7" a="1"/>
  <c r="AA307" i="7" s="1"/>
  <c r="AA306" i="7" a="1"/>
  <c r="AA306" i="7" s="1"/>
  <c r="AA305" i="7" a="1"/>
  <c r="AA305" i="7" s="1"/>
  <c r="AA304" i="7" a="1"/>
  <c r="AA304" i="7" s="1"/>
  <c r="AA303" i="7" a="1"/>
  <c r="AA303" i="7" s="1"/>
  <c r="AA302" i="7" a="1"/>
  <c r="AA302" i="7" s="1"/>
  <c r="AA301" i="7" a="1"/>
  <c r="AA301" i="7" s="1"/>
  <c r="AA300" i="7" a="1"/>
  <c r="AA300" i="7" s="1"/>
  <c r="AA299" i="7" a="1"/>
  <c r="AA299" i="7" s="1"/>
  <c r="AA298" i="7" a="1"/>
  <c r="AA298" i="7" s="1"/>
  <c r="AA297" i="7" a="1"/>
  <c r="AA297" i="7" s="1"/>
  <c r="AA296" i="7" a="1"/>
  <c r="AA296" i="7" s="1"/>
  <c r="AA295" i="7" a="1"/>
  <c r="AA295" i="7" s="1"/>
  <c r="AA294" i="7" a="1"/>
  <c r="AA294" i="7" s="1"/>
  <c r="AA293" i="7" a="1"/>
  <c r="AA293" i="7" s="1"/>
  <c r="AA292" i="7" a="1"/>
  <c r="AA292" i="7" s="1"/>
  <c r="AA291" i="7" a="1"/>
  <c r="AA291" i="7" s="1"/>
  <c r="AA290" i="7" a="1"/>
  <c r="AA290" i="7" s="1"/>
  <c r="AA289" i="7" a="1"/>
  <c r="AA289" i="7" s="1"/>
  <c r="AA288" i="7" a="1"/>
  <c r="AA288" i="7" s="1"/>
  <c r="AA287" i="7" a="1"/>
  <c r="AA287" i="7" s="1"/>
  <c r="AA286" i="7" a="1"/>
  <c r="AA286" i="7" s="1"/>
  <c r="AA285" i="7" a="1"/>
  <c r="AA285" i="7" s="1"/>
  <c r="AA284" i="7" a="1"/>
  <c r="AA284" i="7" s="1"/>
  <c r="AA283" i="7" a="1"/>
  <c r="AA283" i="7" s="1"/>
  <c r="AA282" i="7" a="1"/>
  <c r="AA282" i="7" s="1"/>
  <c r="AA281" i="7" a="1"/>
  <c r="AA281" i="7" s="1"/>
  <c r="AA280" i="7" a="1"/>
  <c r="AA280" i="7" s="1"/>
  <c r="AA279" i="7" a="1"/>
  <c r="AA279" i="7" s="1"/>
  <c r="AA278" i="7" a="1"/>
  <c r="AA278" i="7" s="1"/>
  <c r="AA277" i="7" a="1"/>
  <c r="AA277" i="7" s="1"/>
  <c r="AA276" i="7" a="1"/>
  <c r="AA276" i="7" s="1"/>
  <c r="AA275" i="7" a="1"/>
  <c r="AA275" i="7" s="1"/>
  <c r="AA274" i="7" a="1"/>
  <c r="AA274" i="7" s="1"/>
  <c r="AA273" i="7" a="1"/>
  <c r="AA273" i="7" s="1"/>
  <c r="AA272" i="7" a="1"/>
  <c r="AA272" i="7" s="1"/>
  <c r="AA271" i="7" a="1"/>
  <c r="AA271" i="7" s="1"/>
  <c r="AA270" i="7" a="1"/>
  <c r="AA270" i="7" s="1"/>
  <c r="AA269" i="7" a="1"/>
  <c r="AA269" i="7" s="1"/>
  <c r="AA268" i="7" a="1"/>
  <c r="AA268" i="7" s="1"/>
  <c r="AA267" i="7" a="1"/>
  <c r="AA267" i="7" s="1"/>
  <c r="AA266" i="7" a="1"/>
  <c r="AA266" i="7" s="1"/>
  <c r="AA265" i="7" a="1"/>
  <c r="AA265" i="7" s="1"/>
  <c r="AA264" i="7" a="1"/>
  <c r="AA264" i="7" s="1"/>
  <c r="AA263" i="7" a="1"/>
  <c r="AA263" i="7" s="1"/>
  <c r="AA262" i="7" a="1"/>
  <c r="AA262" i="7" s="1"/>
  <c r="AA261" i="7" a="1"/>
  <c r="AA261" i="7" s="1"/>
  <c r="AA260" i="7" a="1"/>
  <c r="AA260" i="7" s="1"/>
  <c r="AA259" i="7" a="1"/>
  <c r="AA259" i="7" s="1"/>
  <c r="AA258" i="7" a="1"/>
  <c r="AA258" i="7" s="1"/>
  <c r="AA257" i="7" a="1"/>
  <c r="AA257" i="7" s="1"/>
  <c r="AA256" i="7" a="1"/>
  <c r="AA256" i="7" s="1"/>
  <c r="AA255" i="7" a="1"/>
  <c r="AA255" i="7" s="1"/>
  <c r="AA254" i="7" a="1"/>
  <c r="AA254" i="7" s="1"/>
  <c r="AA253" i="7" a="1"/>
  <c r="AA253" i="7" s="1"/>
  <c r="AA252" i="7" a="1"/>
  <c r="AA252" i="7" s="1"/>
  <c r="AA251" i="7" a="1"/>
  <c r="AA251" i="7" s="1"/>
  <c r="AA250" i="7" a="1"/>
  <c r="AA250" i="7" s="1"/>
  <c r="AA249" i="7" a="1"/>
  <c r="AA249" i="7" s="1"/>
  <c r="AA248" i="7" a="1"/>
  <c r="AA248" i="7" s="1"/>
  <c r="AA247" i="7" a="1"/>
  <c r="AA247" i="7" s="1"/>
  <c r="AA246" i="7" a="1"/>
  <c r="AA246" i="7" s="1"/>
  <c r="AA245" i="7" a="1"/>
  <c r="AA245" i="7" s="1"/>
  <c r="AA244" i="7" a="1"/>
  <c r="AA244" i="7" s="1"/>
  <c r="AA243" i="7" a="1"/>
  <c r="AA243" i="7" s="1"/>
  <c r="AA242" i="7" a="1"/>
  <c r="AA242" i="7" s="1"/>
  <c r="AA241" i="7" a="1"/>
  <c r="AA241" i="7" s="1"/>
  <c r="AA240" i="7" a="1"/>
  <c r="AA240" i="7" s="1"/>
  <c r="AA239" i="7" a="1"/>
  <c r="AA239" i="7" s="1"/>
  <c r="AA238" i="7" a="1"/>
  <c r="AA238" i="7" s="1"/>
  <c r="AA237" i="7" a="1"/>
  <c r="AA237" i="7" s="1"/>
  <c r="AA236" i="7" a="1"/>
  <c r="AA236" i="7" s="1"/>
  <c r="AA235" i="7" a="1"/>
  <c r="AA235" i="7" s="1"/>
  <c r="AA234" i="7" a="1"/>
  <c r="AA234" i="7" s="1"/>
  <c r="AA233" i="7" a="1"/>
  <c r="AA233" i="7" s="1"/>
  <c r="AA232" i="7" a="1"/>
  <c r="AA232" i="7" s="1"/>
  <c r="AA231" i="7" a="1"/>
  <c r="AA231" i="7" s="1"/>
  <c r="AA230" i="7" a="1"/>
  <c r="AA230" i="7" s="1"/>
  <c r="AA229" i="7" a="1"/>
  <c r="AA229" i="7" s="1"/>
  <c r="AA228" i="7" a="1"/>
  <c r="AA228" i="7" s="1"/>
  <c r="AA227" i="7" a="1"/>
  <c r="AA227" i="7" s="1"/>
  <c r="AA226" i="7" a="1"/>
  <c r="AA226" i="7" s="1"/>
  <c r="AA225" i="7" a="1"/>
  <c r="AA225" i="7" s="1"/>
  <c r="AA224" i="7" a="1"/>
  <c r="AA224" i="7" s="1"/>
  <c r="AA223" i="7" a="1"/>
  <c r="AA223" i="7" s="1"/>
  <c r="AA222" i="7" a="1"/>
  <c r="AA222" i="7" s="1"/>
  <c r="AA221" i="7" a="1"/>
  <c r="AA221" i="7" s="1"/>
  <c r="AA220" i="7" a="1"/>
  <c r="AA220" i="7" s="1"/>
  <c r="AA219" i="7" a="1"/>
  <c r="AA219" i="7" s="1"/>
  <c r="AA218" i="7" a="1"/>
  <c r="AA218" i="7" s="1"/>
  <c r="AA217" i="7" a="1"/>
  <c r="AA217" i="7" s="1"/>
  <c r="AA216" i="7" a="1"/>
  <c r="AA216" i="7" s="1"/>
  <c r="AA215" i="7" a="1"/>
  <c r="AA215" i="7" s="1"/>
  <c r="AA214" i="7" a="1"/>
  <c r="AA214" i="7" s="1"/>
  <c r="AA213" i="7" a="1"/>
  <c r="AA213" i="7" s="1"/>
  <c r="AA212" i="7" a="1"/>
  <c r="AA212" i="7" s="1"/>
  <c r="AA211" i="7" a="1"/>
  <c r="AA211" i="7" s="1"/>
  <c r="AA210" i="7" a="1"/>
  <c r="AA210" i="7" s="1"/>
  <c r="AA209" i="7" a="1"/>
  <c r="AA209" i="7" s="1"/>
  <c r="AA208" i="7" a="1"/>
  <c r="AA208" i="7" s="1"/>
  <c r="AA207" i="7" a="1"/>
  <c r="AA207" i="7" s="1"/>
  <c r="AA206" i="7" a="1"/>
  <c r="AA206" i="7" s="1"/>
  <c r="AA205" i="7" a="1"/>
  <c r="AA205" i="7" s="1"/>
  <c r="AA204" i="7" a="1"/>
  <c r="AA204" i="7" s="1"/>
  <c r="AA203" i="7" a="1"/>
  <c r="AA203" i="7" s="1"/>
  <c r="AA202" i="7" a="1"/>
  <c r="AA202" i="7" s="1"/>
  <c r="AA201" i="7" a="1"/>
  <c r="AA201" i="7" s="1"/>
  <c r="AA200" i="7" a="1"/>
  <c r="AA200" i="7" s="1"/>
  <c r="AA199" i="7" a="1"/>
  <c r="AA199" i="7" s="1"/>
  <c r="AA198" i="7" a="1"/>
  <c r="AA198" i="7" s="1"/>
  <c r="AA197" i="7" a="1"/>
  <c r="AA197" i="7" s="1"/>
  <c r="AA196" i="7" a="1"/>
  <c r="AA196" i="7" s="1"/>
  <c r="AA195" i="7" a="1"/>
  <c r="AA195" i="7" s="1"/>
  <c r="AA194" i="7" a="1"/>
  <c r="AA194" i="7" s="1"/>
  <c r="AA193" i="7" a="1"/>
  <c r="AA193" i="7" s="1"/>
  <c r="AA192" i="7" a="1"/>
  <c r="AA192" i="7" s="1"/>
  <c r="AA191" i="7" a="1"/>
  <c r="AA191" i="7" s="1"/>
  <c r="AA190" i="7" a="1"/>
  <c r="AA190" i="7" s="1"/>
  <c r="AA189" i="7" a="1"/>
  <c r="AA189" i="7" s="1"/>
  <c r="AA188" i="7" a="1"/>
  <c r="AA188" i="7" s="1"/>
  <c r="AA187" i="7" a="1"/>
  <c r="AA187" i="7" s="1"/>
  <c r="AA186" i="7" a="1"/>
  <c r="AA186" i="7" s="1"/>
  <c r="AA185" i="7" a="1"/>
  <c r="AA185" i="7" s="1"/>
  <c r="AA184" i="7" a="1"/>
  <c r="AA184" i="7" s="1"/>
  <c r="AA183" i="7" a="1"/>
  <c r="AA183" i="7" s="1"/>
  <c r="AA182" i="7" a="1"/>
  <c r="AA182" i="7" s="1"/>
  <c r="AA181" i="7" a="1"/>
  <c r="AA181" i="7" s="1"/>
  <c r="AA180" i="7" a="1"/>
  <c r="AA180" i="7" s="1"/>
  <c r="AA179" i="7" a="1"/>
  <c r="AA179" i="7" s="1"/>
  <c r="AA178" i="7" a="1"/>
  <c r="AA178" i="7" s="1"/>
  <c r="AA177" i="7" a="1"/>
  <c r="AA177" i="7" s="1"/>
  <c r="AA176" i="7" a="1"/>
  <c r="AA176" i="7" s="1"/>
  <c r="AA175" i="7" a="1"/>
  <c r="AA175" i="7" s="1"/>
  <c r="AA174" i="7" a="1"/>
  <c r="AA174" i="7" s="1"/>
  <c r="AA173" i="7" a="1"/>
  <c r="AA173" i="7" s="1"/>
  <c r="AA172" i="7" a="1"/>
  <c r="AA172" i="7" s="1"/>
  <c r="AA171" i="7" a="1"/>
  <c r="AA171" i="7" s="1"/>
  <c r="AA170" i="7" a="1"/>
  <c r="AA170" i="7" s="1"/>
  <c r="AA169" i="7" a="1"/>
  <c r="AA169" i="7" s="1"/>
  <c r="AA168" i="7" a="1"/>
  <c r="AA168" i="7" s="1"/>
  <c r="AA167" i="7" a="1"/>
  <c r="AA167" i="7" s="1"/>
  <c r="AA166" i="7" a="1"/>
  <c r="AA166" i="7" s="1"/>
  <c r="AA165" i="7" a="1"/>
  <c r="AA165" i="7" s="1"/>
  <c r="AA164" i="7" a="1"/>
  <c r="AA164" i="7" s="1"/>
  <c r="AA163" i="7" a="1"/>
  <c r="AA163" i="7" s="1"/>
  <c r="AA162" i="7" a="1"/>
  <c r="AA162" i="7" s="1"/>
  <c r="AA161" i="7" a="1"/>
  <c r="AA161" i="7" s="1"/>
  <c r="AA160" i="7" a="1"/>
  <c r="AA160" i="7" s="1"/>
  <c r="AA159" i="7" a="1"/>
  <c r="AA159" i="7" s="1"/>
  <c r="AA158" i="7" a="1"/>
  <c r="AA158" i="7" s="1"/>
  <c r="AA157" i="7" a="1"/>
  <c r="AA157" i="7" s="1"/>
  <c r="AA156" i="7" a="1"/>
  <c r="AA156" i="7" s="1"/>
  <c r="AA155" i="7" a="1"/>
  <c r="AA155" i="7" s="1"/>
  <c r="AA154" i="7" a="1"/>
  <c r="AA154" i="7" s="1"/>
  <c r="AA153" i="7" a="1"/>
  <c r="AA153" i="7" s="1"/>
  <c r="AA152" i="7" a="1"/>
  <c r="AA152" i="7" s="1"/>
  <c r="AA151" i="7" a="1"/>
  <c r="AA151" i="7" s="1"/>
  <c r="AA150" i="7" a="1"/>
  <c r="AA150" i="7" s="1"/>
  <c r="AA149" i="7" a="1"/>
  <c r="AA149" i="7" s="1"/>
  <c r="AA148" i="7" a="1"/>
  <c r="AA148" i="7" s="1"/>
  <c r="AA147" i="7" a="1"/>
  <c r="AA147" i="7" s="1"/>
  <c r="AA146" i="7" a="1"/>
  <c r="AA146" i="7" s="1"/>
  <c r="AA145" i="7" a="1"/>
  <c r="AA145" i="7" s="1"/>
  <c r="AA144" i="7" a="1"/>
  <c r="AA144" i="7" s="1"/>
  <c r="AA143" i="7" a="1"/>
  <c r="AA143" i="7" s="1"/>
  <c r="AA142" i="7" a="1"/>
  <c r="AA142" i="7" s="1"/>
  <c r="AA141" i="7" a="1"/>
  <c r="AA141" i="7" s="1"/>
  <c r="AA140" i="7" a="1"/>
  <c r="AA140" i="7" s="1"/>
  <c r="AA139" i="7" a="1"/>
  <c r="AA139" i="7" s="1"/>
  <c r="AA138" i="7" a="1"/>
  <c r="AA138" i="7" s="1"/>
  <c r="AA137" i="7" a="1"/>
  <c r="AA137" i="7" s="1"/>
  <c r="AA136" i="7" a="1"/>
  <c r="AA136" i="7" s="1"/>
  <c r="AA135" i="7" a="1"/>
  <c r="AA135" i="7" s="1"/>
  <c r="AA134" i="7" a="1"/>
  <c r="AA134" i="7" s="1"/>
  <c r="AA133" i="7" a="1"/>
  <c r="AA133" i="7" s="1"/>
  <c r="AA132" i="7" a="1"/>
  <c r="AA132" i="7" s="1"/>
  <c r="AA131" i="7" a="1"/>
  <c r="AA131" i="7" s="1"/>
  <c r="AA130" i="7" a="1"/>
  <c r="AA130" i="7" s="1"/>
  <c r="AA129" i="7" a="1"/>
  <c r="AA129" i="7" s="1"/>
  <c r="AA128" i="7" a="1"/>
  <c r="AA128" i="7" s="1"/>
  <c r="AA127" i="7" a="1"/>
  <c r="AA127" i="7" s="1"/>
  <c r="AA126" i="7" a="1"/>
  <c r="AA126" i="7" s="1"/>
  <c r="AA125" i="7" a="1"/>
  <c r="AA125" i="7" s="1"/>
  <c r="AA124" i="7" a="1"/>
  <c r="AA124" i="7" s="1"/>
  <c r="AA123" i="7" a="1"/>
  <c r="AA123" i="7" s="1"/>
  <c r="AA122" i="7" a="1"/>
  <c r="AA122" i="7" s="1"/>
  <c r="AA121" i="7" a="1"/>
  <c r="AA121" i="7" s="1"/>
  <c r="AA120" i="7" a="1"/>
  <c r="AA120" i="7" s="1"/>
  <c r="AA119" i="7" a="1"/>
  <c r="AA119" i="7" s="1"/>
  <c r="AA118" i="7" a="1"/>
  <c r="AA118" i="7" s="1"/>
  <c r="AA117" i="7" a="1"/>
  <c r="AA117" i="7" s="1"/>
  <c r="AA116" i="7" a="1"/>
  <c r="AA116" i="7" s="1"/>
  <c r="AA115" i="7" a="1"/>
  <c r="AA115" i="7" s="1"/>
  <c r="AA114" i="7" a="1"/>
  <c r="AA114" i="7" s="1"/>
  <c r="AA113" i="7" a="1"/>
  <c r="AA113" i="7" s="1"/>
  <c r="AA112" i="7" a="1"/>
  <c r="AA112" i="7" s="1"/>
  <c r="AA111" i="7" a="1"/>
  <c r="AA111" i="7" s="1"/>
  <c r="AA110" i="7" a="1"/>
  <c r="AA110" i="7" s="1"/>
  <c r="AA109" i="7" a="1"/>
  <c r="AA109" i="7" s="1"/>
  <c r="AA108" i="7" a="1"/>
  <c r="AA108" i="7" s="1"/>
  <c r="AA107" i="7" a="1"/>
  <c r="AA107" i="7" s="1"/>
  <c r="AA106" i="7" a="1"/>
  <c r="AA106" i="7" s="1"/>
  <c r="AA105" i="7" a="1"/>
  <c r="AA105" i="7" s="1"/>
  <c r="AA104" i="7" a="1"/>
  <c r="AA104" i="7" s="1"/>
  <c r="AA103" i="7" a="1"/>
  <c r="AA103" i="7" s="1"/>
  <c r="AA102" i="7" a="1"/>
  <c r="AA102" i="7" s="1"/>
  <c r="AA101" i="7" a="1"/>
  <c r="AA101" i="7" s="1"/>
  <c r="AA100" i="7" a="1"/>
  <c r="AA100" i="7" s="1"/>
  <c r="AA99" i="7" a="1"/>
  <c r="AA99" i="7" s="1"/>
  <c r="AA98" i="7" a="1"/>
  <c r="AA98" i="7" s="1"/>
  <c r="AA97" i="7" a="1"/>
  <c r="AA97" i="7" s="1"/>
  <c r="AA96" i="7" a="1"/>
  <c r="AA96" i="7" s="1"/>
  <c r="AA95" i="7" a="1"/>
  <c r="AA95" i="7" s="1"/>
  <c r="AA94" i="7" a="1"/>
  <c r="AA94" i="7" s="1"/>
  <c r="AA93" i="7" a="1"/>
  <c r="AA93" i="7" s="1"/>
  <c r="AA92" i="7" a="1"/>
  <c r="AA92" i="7" s="1"/>
  <c r="AA91" i="7" a="1"/>
  <c r="AA91" i="7" s="1"/>
  <c r="AA90" i="7" a="1"/>
  <c r="AA90" i="7" s="1"/>
  <c r="AA89" i="7" a="1"/>
  <c r="AA89" i="7" s="1"/>
  <c r="AA88" i="7" a="1"/>
  <c r="AA88" i="7" s="1"/>
  <c r="AA87" i="7" a="1"/>
  <c r="AA87" i="7" s="1"/>
  <c r="AA86" i="7" a="1"/>
  <c r="AA86" i="7" s="1"/>
  <c r="AA85" i="7" a="1"/>
  <c r="AA85" i="7" s="1"/>
  <c r="AA84" i="7" a="1"/>
  <c r="AA84" i="7" s="1"/>
  <c r="AA83" i="7" a="1"/>
  <c r="AA83" i="7" s="1"/>
  <c r="AA82" i="7" a="1"/>
  <c r="AA82" i="7" s="1"/>
  <c r="AA81" i="7" a="1"/>
  <c r="AA81" i="7" s="1"/>
  <c r="AA80" i="7" a="1"/>
  <c r="AA80" i="7" s="1"/>
  <c r="AA79" i="7" a="1"/>
  <c r="AA79" i="7" s="1"/>
  <c r="AA78" i="7" a="1"/>
  <c r="AA78" i="7" s="1"/>
  <c r="AA77" i="7" a="1"/>
  <c r="AA77" i="7" s="1"/>
  <c r="AA76" i="7" a="1"/>
  <c r="AA76" i="7" s="1"/>
  <c r="AA75" i="7" a="1"/>
  <c r="AA75" i="7" s="1"/>
  <c r="AA74" i="7" a="1"/>
  <c r="AA74" i="7" s="1"/>
  <c r="AA73" i="7" a="1"/>
  <c r="AA73" i="7" s="1"/>
  <c r="AA72" i="7" a="1"/>
  <c r="AA72" i="7" s="1"/>
  <c r="AA71" i="7" a="1"/>
  <c r="AA71" i="7" s="1"/>
  <c r="AA70" i="7" a="1"/>
  <c r="AA70" i="7" s="1"/>
  <c r="AA69" i="7" a="1"/>
  <c r="AA69" i="7" s="1"/>
  <c r="AA68" i="7" a="1"/>
  <c r="AA68" i="7" s="1"/>
  <c r="AA67" i="7" a="1"/>
  <c r="AA67" i="7" s="1"/>
  <c r="AA66" i="7" a="1"/>
  <c r="AA66" i="7" s="1"/>
  <c r="AA65" i="7" a="1"/>
  <c r="AA65" i="7" s="1"/>
  <c r="AA64" i="7" a="1"/>
  <c r="AA64" i="7" s="1"/>
  <c r="AA63" i="7" a="1"/>
  <c r="AA63" i="7" s="1"/>
  <c r="AA62" i="7" a="1"/>
  <c r="AA62" i="7" s="1"/>
  <c r="AA61" i="7" a="1"/>
  <c r="AA61" i="7" s="1"/>
  <c r="AA60" i="7" a="1"/>
  <c r="AA60" i="7" s="1"/>
  <c r="AA59" i="7" a="1"/>
  <c r="AA59" i="7" s="1"/>
  <c r="AA58" i="7" a="1"/>
  <c r="AA58" i="7" s="1"/>
  <c r="AA57" i="7" a="1"/>
  <c r="AA57" i="7" s="1"/>
  <c r="AA56" i="7" a="1"/>
  <c r="AA56" i="7" s="1"/>
  <c r="AA55" i="7" a="1"/>
  <c r="AA55" i="7" s="1"/>
  <c r="AA54" i="7" a="1"/>
  <c r="AA54" i="7" s="1"/>
  <c r="AA53" i="7" a="1"/>
  <c r="AA53" i="7" s="1"/>
  <c r="AA52" i="7" a="1"/>
  <c r="AA52" i="7" s="1"/>
  <c r="AA51" i="7" a="1"/>
  <c r="AA51" i="7" s="1"/>
  <c r="AA50" i="7" a="1"/>
  <c r="AA50" i="7" s="1"/>
  <c r="AA49" i="7" a="1"/>
  <c r="AA49" i="7" s="1"/>
  <c r="AA48" i="7" a="1"/>
  <c r="AA48" i="7" s="1"/>
  <c r="AA47" i="7" a="1"/>
  <c r="AA47" i="7" s="1"/>
  <c r="AA46" i="7" a="1"/>
  <c r="AA46" i="7" s="1"/>
  <c r="AA45" i="7" a="1"/>
  <c r="AA45" i="7" s="1"/>
  <c r="AA44" i="7" a="1"/>
  <c r="AA44" i="7" s="1"/>
  <c r="AA43" i="7" a="1"/>
  <c r="AA43" i="7" s="1"/>
  <c r="AA42" i="7" a="1"/>
  <c r="AA42" i="7" s="1"/>
  <c r="AA41" i="7" a="1"/>
  <c r="AA41" i="7" s="1"/>
  <c r="AA40" i="7" a="1"/>
  <c r="AA40" i="7" s="1"/>
  <c r="AA39" i="7" a="1"/>
  <c r="AA39" i="7" s="1"/>
  <c r="AA38" i="7" a="1"/>
  <c r="AA38" i="7" s="1"/>
  <c r="AA37" i="7" a="1"/>
  <c r="AA37" i="7" s="1"/>
  <c r="AA36" i="7" a="1"/>
  <c r="AA36" i="7" s="1"/>
  <c r="AA35" i="7" a="1"/>
  <c r="AA35" i="7" s="1"/>
  <c r="AA34" i="7" a="1"/>
  <c r="AA34" i="7" s="1"/>
  <c r="AA33" i="7" a="1"/>
  <c r="AA33" i="7" s="1"/>
  <c r="AA32" i="7" a="1"/>
  <c r="AA32" i="7" s="1"/>
  <c r="AA31" i="7" a="1"/>
  <c r="AA31" i="7" s="1"/>
  <c r="AA30" i="7" a="1"/>
  <c r="AA30" i="7" s="1"/>
  <c r="AA29" i="7" a="1"/>
  <c r="AA29" i="7" s="1"/>
  <c r="AA28" i="7" a="1"/>
  <c r="AA28" i="7" s="1"/>
  <c r="AA27" i="7" a="1"/>
  <c r="AA27" i="7" s="1"/>
  <c r="AA26" i="7" a="1"/>
  <c r="AA26" i="7" s="1"/>
  <c r="AA25" i="7" a="1"/>
  <c r="AA25" i="7" s="1"/>
  <c r="AA24" i="7" a="1"/>
  <c r="AA24" i="7" s="1"/>
  <c r="AA23" i="7" a="1"/>
  <c r="AA23" i="7" s="1"/>
  <c r="AA22" i="7" a="1"/>
  <c r="AA22" i="7" s="1"/>
  <c r="AA21" i="7" a="1"/>
  <c r="AA21" i="7" s="1"/>
  <c r="AA20" i="7" a="1"/>
  <c r="AA20" i="7" s="1"/>
  <c r="AA19" i="7" a="1"/>
  <c r="AA19" i="7" s="1"/>
  <c r="AA18" i="7" a="1"/>
  <c r="AA18" i="7" s="1"/>
  <c r="AA17" i="7" a="1"/>
  <c r="AA17" i="7" s="1"/>
  <c r="AA16" i="7" a="1"/>
  <c r="AA16" i="7" s="1"/>
  <c r="AA15" i="7" a="1"/>
  <c r="AA15" i="7" s="1"/>
  <c r="AA14" i="7" a="1"/>
  <c r="AA14" i="7" s="1"/>
  <c r="AA13" i="7" a="1"/>
  <c r="AA13" i="7" s="1"/>
  <c r="AA12" i="7" a="1"/>
  <c r="AA12" i="7" s="1"/>
  <c r="AA11" i="7" a="1"/>
  <c r="AA11" i="7" s="1"/>
  <c r="AA10" i="7" a="1"/>
  <c r="AA10" i="7" s="1"/>
  <c r="AA9" i="7" a="1"/>
  <c r="AA9" i="7" s="1"/>
  <c r="AA8" i="7" a="1"/>
  <c r="AA8" i="7" s="1"/>
  <c r="AA7" i="7" a="1"/>
  <c r="AA7" i="7" s="1"/>
  <c r="AA6" i="7" a="1"/>
  <c r="AA6" i="7" s="1"/>
  <c r="AA5" i="7" a="1"/>
  <c r="AA5" i="7" s="1"/>
  <c r="AA4" i="7" a="1"/>
  <c r="AA4" i="7" s="1"/>
  <c r="AA41" i="5" a="1"/>
  <c r="AA41" i="5" s="1"/>
  <c r="AA40" i="5" a="1"/>
  <c r="AA40" i="5" s="1"/>
  <c r="AA39" i="5" a="1"/>
  <c r="AA39" i="5" s="1"/>
  <c r="AA36" i="5" a="1"/>
  <c r="AA36" i="5" s="1"/>
  <c r="AA35" i="5" a="1"/>
  <c r="AA35" i="5" s="1"/>
  <c r="AA309" i="6" a="1"/>
  <c r="AA309" i="6" s="1"/>
  <c r="AA308" i="6" a="1"/>
  <c r="AA308" i="6" s="1"/>
  <c r="AA307" i="6" a="1"/>
  <c r="AA307" i="6" s="1"/>
  <c r="AA306" i="6" a="1"/>
  <c r="AA306" i="6" s="1"/>
  <c r="AA305" i="6" a="1"/>
  <c r="AA305" i="6" s="1"/>
  <c r="AA304" i="6" a="1"/>
  <c r="AA304" i="6" s="1"/>
  <c r="AA303" i="6" a="1"/>
  <c r="AA303" i="6" s="1"/>
  <c r="AA302" i="6" a="1"/>
  <c r="AA302" i="6" s="1"/>
  <c r="AA301" i="6" a="1"/>
  <c r="AA301" i="6" s="1"/>
  <c r="AA300" i="6" a="1"/>
  <c r="AA300" i="6" s="1"/>
  <c r="AA299" i="6" a="1"/>
  <c r="AA299" i="6" s="1"/>
  <c r="AA298" i="6" a="1"/>
  <c r="AA298" i="6" s="1"/>
  <c r="AA297" i="6" a="1"/>
  <c r="AA297" i="6" s="1"/>
  <c r="AA296" i="6" a="1"/>
  <c r="AA296" i="6" s="1"/>
  <c r="AA295" i="6" a="1"/>
  <c r="AA295" i="6" s="1"/>
  <c r="AA294" i="6" a="1"/>
  <c r="AA294" i="6" s="1"/>
  <c r="AA293" i="6" a="1"/>
  <c r="AA293" i="6" s="1"/>
  <c r="AA292" i="6" a="1"/>
  <c r="AA292" i="6" s="1"/>
  <c r="AA291" i="6" a="1"/>
  <c r="AA291" i="6" s="1"/>
  <c r="AA290" i="6" a="1"/>
  <c r="AA290" i="6" s="1"/>
  <c r="AA289" i="6" a="1"/>
  <c r="AA289" i="6" s="1"/>
  <c r="AA288" i="6" a="1"/>
  <c r="AA288" i="6" s="1"/>
  <c r="AA287" i="6" a="1"/>
  <c r="AA287" i="6" s="1"/>
  <c r="AA286" i="6" a="1"/>
  <c r="AA286" i="6" s="1"/>
  <c r="AA285" i="6" a="1"/>
  <c r="AA285" i="6" s="1"/>
  <c r="AA284" i="6" a="1"/>
  <c r="AA284" i="6" s="1"/>
  <c r="AA283" i="6" a="1"/>
  <c r="AA283" i="6" s="1"/>
  <c r="AA282" i="6" a="1"/>
  <c r="AA282" i="6" s="1"/>
  <c r="AA281" i="6" a="1"/>
  <c r="AA281" i="6" s="1"/>
  <c r="AA280" i="6" a="1"/>
  <c r="AA280" i="6" s="1"/>
  <c r="AA279" i="6" a="1"/>
  <c r="AA279" i="6" s="1"/>
  <c r="AA278" i="6" a="1"/>
  <c r="AA278" i="6" s="1"/>
  <c r="AA277" i="6" a="1"/>
  <c r="AA277" i="6" s="1"/>
  <c r="AA276" i="6" a="1"/>
  <c r="AA276" i="6" s="1"/>
  <c r="AA275" i="6" a="1"/>
  <c r="AA275" i="6" s="1"/>
  <c r="AA274" i="6" a="1"/>
  <c r="AA274" i="6" s="1"/>
  <c r="AA273" i="6" a="1"/>
  <c r="AA273" i="6" s="1"/>
  <c r="AA272" i="6" a="1"/>
  <c r="AA272" i="6" s="1"/>
  <c r="AA271" i="6" a="1"/>
  <c r="AA271" i="6" s="1"/>
  <c r="AA270" i="6" a="1"/>
  <c r="AA270" i="6" s="1"/>
  <c r="AA269" i="6" a="1"/>
  <c r="AA269" i="6" s="1"/>
  <c r="AA268" i="6" a="1"/>
  <c r="AA268" i="6" s="1"/>
  <c r="AA267" i="6" a="1"/>
  <c r="AA267" i="6" s="1"/>
  <c r="AA266" i="6" a="1"/>
  <c r="AA266" i="6" s="1"/>
  <c r="AA265" i="6" a="1"/>
  <c r="AA265" i="6" s="1"/>
  <c r="AA264" i="6" a="1"/>
  <c r="AA264" i="6" s="1"/>
  <c r="AA263" i="6" a="1"/>
  <c r="AA263" i="6" s="1"/>
  <c r="AA262" i="6" a="1"/>
  <c r="AA262" i="6" s="1"/>
  <c r="AA261" i="6" a="1"/>
  <c r="AA261" i="6" s="1"/>
  <c r="AA260" i="6" a="1"/>
  <c r="AA260" i="6" s="1"/>
  <c r="AA259" i="6" a="1"/>
  <c r="AA259" i="6" s="1"/>
  <c r="AA258" i="6" a="1"/>
  <c r="AA258" i="6" s="1"/>
  <c r="AA257" i="6" a="1"/>
  <c r="AA257" i="6" s="1"/>
  <c r="AA256" i="6" a="1"/>
  <c r="AA256" i="6" s="1"/>
  <c r="AA255" i="6" a="1"/>
  <c r="AA255" i="6" s="1"/>
  <c r="AA254" i="6" a="1"/>
  <c r="AA254" i="6" s="1"/>
  <c r="AA253" i="6" a="1"/>
  <c r="AA253" i="6" s="1"/>
  <c r="AA252" i="6" a="1"/>
  <c r="AA252" i="6" s="1"/>
  <c r="AA251" i="6" a="1"/>
  <c r="AA251" i="6" s="1"/>
  <c r="AA250" i="6" a="1"/>
  <c r="AA250" i="6" s="1"/>
  <c r="AA249" i="6" a="1"/>
  <c r="AA249" i="6" s="1"/>
  <c r="AA248" i="6" a="1"/>
  <c r="AA248" i="6" s="1"/>
  <c r="AA247" i="6" a="1"/>
  <c r="AA247" i="6" s="1"/>
  <c r="AA246" i="6" a="1"/>
  <c r="AA246" i="6" s="1"/>
  <c r="AA245" i="6" a="1"/>
  <c r="AA245" i="6" s="1"/>
  <c r="AA244" i="6" a="1"/>
  <c r="AA244" i="6" s="1"/>
  <c r="AA243" i="6" a="1"/>
  <c r="AA243" i="6" s="1"/>
  <c r="AA242" i="6" a="1"/>
  <c r="AA242" i="6" s="1"/>
  <c r="AA241" i="6" a="1"/>
  <c r="AA241" i="6" s="1"/>
  <c r="AA240" i="6" a="1"/>
  <c r="AA240" i="6" s="1"/>
  <c r="AA239" i="6" a="1"/>
  <c r="AA239" i="6" s="1"/>
  <c r="AA238" i="6" a="1"/>
  <c r="AA238" i="6" s="1"/>
  <c r="AA237" i="6" a="1"/>
  <c r="AA237" i="6" s="1"/>
  <c r="AA236" i="6" a="1"/>
  <c r="AA236" i="6" s="1"/>
  <c r="AA235" i="6" a="1"/>
  <c r="AA235" i="6" s="1"/>
  <c r="AA234" i="6" a="1"/>
  <c r="AA234" i="6" s="1"/>
  <c r="AA233" i="6" a="1"/>
  <c r="AA233" i="6" s="1"/>
  <c r="AA232" i="6" a="1"/>
  <c r="AA232" i="6" s="1"/>
  <c r="AA231" i="6" a="1"/>
  <c r="AA231" i="6" s="1"/>
  <c r="AA230" i="6" a="1"/>
  <c r="AA230" i="6" s="1"/>
  <c r="AA229" i="6" a="1"/>
  <c r="AA229" i="6" s="1"/>
  <c r="AA228" i="6" a="1"/>
  <c r="AA228" i="6" s="1"/>
  <c r="AA227" i="6" a="1"/>
  <c r="AA227" i="6" s="1"/>
  <c r="AA226" i="6" a="1"/>
  <c r="AA226" i="6" s="1"/>
  <c r="AA225" i="6" a="1"/>
  <c r="AA225" i="6" s="1"/>
  <c r="AA224" i="6" a="1"/>
  <c r="AA224" i="6" s="1"/>
  <c r="AA223" i="6" a="1"/>
  <c r="AA223" i="6" s="1"/>
  <c r="AA222" i="6" a="1"/>
  <c r="AA222" i="6" s="1"/>
  <c r="AA221" i="6" a="1"/>
  <c r="AA221" i="6" s="1"/>
  <c r="AA220" i="6" a="1"/>
  <c r="AA220" i="6" s="1"/>
  <c r="AA219" i="6" a="1"/>
  <c r="AA219" i="6" s="1"/>
  <c r="AA218" i="6" a="1"/>
  <c r="AA218" i="6" s="1"/>
  <c r="AA217" i="6" a="1"/>
  <c r="AA217" i="6" s="1"/>
  <c r="AA216" i="6" a="1"/>
  <c r="AA216" i="6" s="1"/>
  <c r="AA215" i="6" a="1"/>
  <c r="AA215" i="6" s="1"/>
  <c r="AA214" i="6" a="1"/>
  <c r="AA214" i="6" s="1"/>
  <c r="AA213" i="6" a="1"/>
  <c r="AA213" i="6" s="1"/>
  <c r="AA212" i="6" a="1"/>
  <c r="AA212" i="6" s="1"/>
  <c r="AA211" i="6" a="1"/>
  <c r="AA211" i="6" s="1"/>
  <c r="AA210" i="6" a="1"/>
  <c r="AA210" i="6" s="1"/>
  <c r="AA209" i="6" a="1"/>
  <c r="AA209" i="6" s="1"/>
  <c r="AA208" i="6" a="1"/>
  <c r="AA208" i="6" s="1"/>
  <c r="AA207" i="6" a="1"/>
  <c r="AA207" i="6" s="1"/>
  <c r="AA206" i="6" a="1"/>
  <c r="AA206" i="6" s="1"/>
  <c r="AA205" i="6" a="1"/>
  <c r="AA205" i="6" s="1"/>
  <c r="AA204" i="6" a="1"/>
  <c r="AA204" i="6" s="1"/>
  <c r="AA203" i="6" a="1"/>
  <c r="AA203" i="6" s="1"/>
  <c r="AA202" i="6" a="1"/>
  <c r="AA202" i="6" s="1"/>
  <c r="AA201" i="6" a="1"/>
  <c r="AA201" i="6" s="1"/>
  <c r="AA200" i="6" a="1"/>
  <c r="AA200" i="6" s="1"/>
  <c r="AA199" i="6" a="1"/>
  <c r="AA199" i="6" s="1"/>
  <c r="AA198" i="6" a="1"/>
  <c r="AA198" i="6" s="1"/>
  <c r="AA197" i="6" a="1"/>
  <c r="AA197" i="6" s="1"/>
  <c r="AA196" i="6" a="1"/>
  <c r="AA196" i="6" s="1"/>
  <c r="AA195" i="6" a="1"/>
  <c r="AA195" i="6" s="1"/>
  <c r="AA194" i="6" a="1"/>
  <c r="AA194" i="6" s="1"/>
  <c r="AA193" i="6" a="1"/>
  <c r="AA193" i="6" s="1"/>
  <c r="AA192" i="6" a="1"/>
  <c r="AA192" i="6" s="1"/>
  <c r="AA191" i="6" a="1"/>
  <c r="AA191" i="6" s="1"/>
  <c r="AA190" i="6" a="1"/>
  <c r="AA190" i="6" s="1"/>
  <c r="AA189" i="6" a="1"/>
  <c r="AA189" i="6" s="1"/>
  <c r="AA188" i="6" a="1"/>
  <c r="AA188" i="6" s="1"/>
  <c r="AA187" i="6" a="1"/>
  <c r="AA187" i="6" s="1"/>
  <c r="AA186" i="6" a="1"/>
  <c r="AA186" i="6" s="1"/>
  <c r="AA185" i="6" a="1"/>
  <c r="AA185" i="6" s="1"/>
  <c r="AA184" i="6" a="1"/>
  <c r="AA184" i="6" s="1"/>
  <c r="AA183" i="6" a="1"/>
  <c r="AA183" i="6" s="1"/>
  <c r="AA182" i="6" a="1"/>
  <c r="AA182" i="6" s="1"/>
  <c r="AA181" i="6" a="1"/>
  <c r="AA181" i="6" s="1"/>
  <c r="AA180" i="6" a="1"/>
  <c r="AA180" i="6" s="1"/>
  <c r="AA179" i="6" a="1"/>
  <c r="AA179" i="6" s="1"/>
  <c r="AA178" i="6" a="1"/>
  <c r="AA178" i="6" s="1"/>
  <c r="AA177" i="6" a="1"/>
  <c r="AA177" i="6" s="1"/>
  <c r="AA176" i="6" a="1"/>
  <c r="AA176" i="6" s="1"/>
  <c r="AA175" i="6" a="1"/>
  <c r="AA175" i="6" s="1"/>
  <c r="AA174" i="6" a="1"/>
  <c r="AA174" i="6" s="1"/>
  <c r="AA173" i="6" a="1"/>
  <c r="AA173" i="6" s="1"/>
  <c r="AA172" i="6" a="1"/>
  <c r="AA172" i="6" s="1"/>
  <c r="AA171" i="6" a="1"/>
  <c r="AA171" i="6" s="1"/>
  <c r="AA170" i="6" a="1"/>
  <c r="AA170" i="6" s="1"/>
  <c r="AA169" i="6" a="1"/>
  <c r="AA169" i="6" s="1"/>
  <c r="AA168" i="6" a="1"/>
  <c r="AA168" i="6" s="1"/>
  <c r="AA167" i="6" a="1"/>
  <c r="AA167" i="6" s="1"/>
  <c r="AA166" i="6" a="1"/>
  <c r="AA166" i="6" s="1"/>
  <c r="AA165" i="6" a="1"/>
  <c r="AA165" i="6" s="1"/>
  <c r="AA164" i="6" a="1"/>
  <c r="AA164" i="6" s="1"/>
  <c r="AA163" i="6" a="1"/>
  <c r="AA163" i="6" s="1"/>
  <c r="AA162" i="6" a="1"/>
  <c r="AA162" i="6" s="1"/>
  <c r="AA161" i="6" a="1"/>
  <c r="AA161" i="6" s="1"/>
  <c r="AA160" i="6" a="1"/>
  <c r="AA160" i="6" s="1"/>
  <c r="AA159" i="6" a="1"/>
  <c r="AA159" i="6" s="1"/>
  <c r="AA158" i="6" a="1"/>
  <c r="AA158" i="6" s="1"/>
  <c r="AA157" i="6" a="1"/>
  <c r="AA157" i="6" s="1"/>
  <c r="AA156" i="6" a="1"/>
  <c r="AA156" i="6" s="1"/>
  <c r="AA155" i="6" a="1"/>
  <c r="AA155" i="6" s="1"/>
  <c r="AA154" i="6" a="1"/>
  <c r="AA154" i="6" s="1"/>
  <c r="AA153" i="6" a="1"/>
  <c r="AA153" i="6" s="1"/>
  <c r="AA152" i="6" a="1"/>
  <c r="AA152" i="6" s="1"/>
  <c r="AA151" i="6" a="1"/>
  <c r="AA151" i="6" s="1"/>
  <c r="AA150" i="6" a="1"/>
  <c r="AA150" i="6" s="1"/>
  <c r="AA149" i="6" a="1"/>
  <c r="AA149" i="6" s="1"/>
  <c r="AA148" i="6" a="1"/>
  <c r="AA148" i="6" s="1"/>
  <c r="AA147" i="6" a="1"/>
  <c r="AA147" i="6" s="1"/>
  <c r="AA146" i="6" a="1"/>
  <c r="AA146" i="6" s="1"/>
  <c r="AA145" i="6" a="1"/>
  <c r="AA145" i="6" s="1"/>
  <c r="AA144" i="6" a="1"/>
  <c r="AA144" i="6" s="1"/>
  <c r="AA143" i="6" a="1"/>
  <c r="AA143" i="6" s="1"/>
  <c r="AA142" i="6" a="1"/>
  <c r="AA142" i="6" s="1"/>
  <c r="AA141" i="6" a="1"/>
  <c r="AA141" i="6" s="1"/>
  <c r="AA140" i="6" a="1"/>
  <c r="AA140" i="6" s="1"/>
  <c r="AA139" i="6" a="1"/>
  <c r="AA139" i="6" s="1"/>
  <c r="AA138" i="6" a="1"/>
  <c r="AA138" i="6" s="1"/>
  <c r="AA137" i="6" a="1"/>
  <c r="AA137" i="6" s="1"/>
  <c r="AA136" i="6" a="1"/>
  <c r="AA136" i="6" s="1"/>
  <c r="AA135" i="6" a="1"/>
  <c r="AA135" i="6" s="1"/>
  <c r="AA134" i="6" a="1"/>
  <c r="AA134" i="6" s="1"/>
  <c r="AA133" i="6" a="1"/>
  <c r="AA133" i="6" s="1"/>
  <c r="AA132" i="6" a="1"/>
  <c r="AA132" i="6" s="1"/>
  <c r="AA131" i="6" a="1"/>
  <c r="AA131" i="6" s="1"/>
  <c r="AA130" i="6" a="1"/>
  <c r="AA130" i="6" s="1"/>
  <c r="AA129" i="6" a="1"/>
  <c r="AA129" i="6" s="1"/>
  <c r="AA128" i="6" a="1"/>
  <c r="AA128" i="6" s="1"/>
  <c r="AA127" i="6" a="1"/>
  <c r="AA127" i="6" s="1"/>
  <c r="AA126" i="6" a="1"/>
  <c r="AA126" i="6" s="1"/>
  <c r="AA125" i="6" a="1"/>
  <c r="AA125" i="6" s="1"/>
  <c r="AA124" i="6" a="1"/>
  <c r="AA124" i="6" s="1"/>
  <c r="AA123" i="6" a="1"/>
  <c r="AA123" i="6" s="1"/>
  <c r="AA122" i="6" a="1"/>
  <c r="AA122" i="6" s="1"/>
  <c r="AA121" i="6" a="1"/>
  <c r="AA121" i="6" s="1"/>
  <c r="AA120" i="6" a="1"/>
  <c r="AA120" i="6" s="1"/>
  <c r="AA119" i="6" a="1"/>
  <c r="AA119" i="6" s="1"/>
  <c r="AA118" i="6" a="1"/>
  <c r="AA118" i="6" s="1"/>
  <c r="AA117" i="6" a="1"/>
  <c r="AA117" i="6" s="1"/>
  <c r="AA116" i="6" a="1"/>
  <c r="AA116" i="6" s="1"/>
  <c r="AA115" i="6" a="1"/>
  <c r="AA115" i="6" s="1"/>
  <c r="AA114" i="6" a="1"/>
  <c r="AA114" i="6" s="1"/>
  <c r="AA113" i="6" a="1"/>
  <c r="AA113" i="6" s="1"/>
  <c r="AA112" i="6" a="1"/>
  <c r="AA112" i="6" s="1"/>
  <c r="AA111" i="6" a="1"/>
  <c r="AA111" i="6" s="1"/>
  <c r="AA110" i="6" a="1"/>
  <c r="AA110" i="6" s="1"/>
  <c r="AA109" i="6" a="1"/>
  <c r="AA109" i="6" s="1"/>
  <c r="AA108" i="6" a="1"/>
  <c r="AA108" i="6" s="1"/>
  <c r="AA107" i="6" a="1"/>
  <c r="AA107" i="6" s="1"/>
  <c r="AA106" i="6" a="1"/>
  <c r="AA106" i="6" s="1"/>
  <c r="AA105" i="6" a="1"/>
  <c r="AA105" i="6" s="1"/>
  <c r="AA104" i="6" a="1"/>
  <c r="AA104" i="6" s="1"/>
  <c r="AA103" i="6" a="1"/>
  <c r="AA103" i="6" s="1"/>
  <c r="AA102" i="6" a="1"/>
  <c r="AA102" i="6" s="1"/>
  <c r="AA101" i="6" a="1"/>
  <c r="AA101" i="6" s="1"/>
  <c r="AA100" i="6" a="1"/>
  <c r="AA100" i="6" s="1"/>
  <c r="AA99" i="6" a="1"/>
  <c r="AA99" i="6" s="1"/>
  <c r="AA98" i="6" a="1"/>
  <c r="AA98" i="6" s="1"/>
  <c r="AA97" i="6" a="1"/>
  <c r="AA97" i="6" s="1"/>
  <c r="AA96" i="6" a="1"/>
  <c r="AA96" i="6" s="1"/>
  <c r="AA95" i="6" a="1"/>
  <c r="AA95" i="6" s="1"/>
  <c r="AA94" i="6" a="1"/>
  <c r="AA94" i="6" s="1"/>
  <c r="AA93" i="6" a="1"/>
  <c r="AA93" i="6" s="1"/>
  <c r="AA92" i="6" a="1"/>
  <c r="AA92" i="6" s="1"/>
  <c r="AA91" i="6" a="1"/>
  <c r="AA91" i="6" s="1"/>
  <c r="AA90" i="6" a="1"/>
  <c r="AA90" i="6" s="1"/>
  <c r="AA89" i="6" a="1"/>
  <c r="AA89" i="6" s="1"/>
  <c r="AA88" i="6" a="1"/>
  <c r="AA88" i="6" s="1"/>
  <c r="AA87" i="6" a="1"/>
  <c r="AA87" i="6" s="1"/>
  <c r="AA86" i="6" a="1"/>
  <c r="AA86" i="6" s="1"/>
  <c r="AA85" i="6" a="1"/>
  <c r="AA85" i="6" s="1"/>
  <c r="AA84" i="6" a="1"/>
  <c r="AA84" i="6" s="1"/>
  <c r="AA83" i="6" a="1"/>
  <c r="AA83" i="6" s="1"/>
  <c r="AA82" i="6" a="1"/>
  <c r="AA82" i="6" s="1"/>
  <c r="AA81" i="6" a="1"/>
  <c r="AA81" i="6" s="1"/>
  <c r="AA80" i="6" a="1"/>
  <c r="AA80" i="6" s="1"/>
  <c r="AA79" i="6" a="1"/>
  <c r="AA79" i="6" s="1"/>
  <c r="AA78" i="6" a="1"/>
  <c r="AA78" i="6" s="1"/>
  <c r="AA77" i="6" a="1"/>
  <c r="AA77" i="6" s="1"/>
  <c r="AA76" i="6" a="1"/>
  <c r="AA76" i="6" s="1"/>
  <c r="AA75" i="6" a="1"/>
  <c r="AA75" i="6" s="1"/>
  <c r="AA74" i="6" a="1"/>
  <c r="AA74" i="6" s="1"/>
  <c r="AA73" i="6" a="1"/>
  <c r="AA73" i="6" s="1"/>
  <c r="AA72" i="6" a="1"/>
  <c r="AA72" i="6" s="1"/>
  <c r="AA71" i="6" a="1"/>
  <c r="AA71" i="6" s="1"/>
  <c r="AA70" i="6" a="1"/>
  <c r="AA70" i="6" s="1"/>
  <c r="AA69" i="6" a="1"/>
  <c r="AA69" i="6" s="1"/>
  <c r="AA68" i="6" a="1"/>
  <c r="AA68" i="6" s="1"/>
  <c r="AA67" i="6" a="1"/>
  <c r="AA67" i="6" s="1"/>
  <c r="AA66" i="6" a="1"/>
  <c r="AA66" i="6" s="1"/>
  <c r="AA65" i="6" a="1"/>
  <c r="AA65" i="6" s="1"/>
  <c r="AA64" i="6" a="1"/>
  <c r="AA64" i="6" s="1"/>
  <c r="AA63" i="6" a="1"/>
  <c r="AA63" i="6" s="1"/>
  <c r="AA62" i="6" a="1"/>
  <c r="AA62" i="6" s="1"/>
  <c r="AA61" i="6" a="1"/>
  <c r="AA61" i="6" s="1"/>
  <c r="AA60" i="6" a="1"/>
  <c r="AA60" i="6" s="1"/>
  <c r="AA59" i="6" a="1"/>
  <c r="AA59" i="6" s="1"/>
  <c r="AA58" i="6" a="1"/>
  <c r="AA58" i="6" s="1"/>
  <c r="AA57" i="6" a="1"/>
  <c r="AA57" i="6" s="1"/>
  <c r="AA56" i="6" a="1"/>
  <c r="AA56" i="6" s="1"/>
  <c r="AA55" i="6" a="1"/>
  <c r="AA55" i="6" s="1"/>
  <c r="AA54" i="6" a="1"/>
  <c r="AA54" i="6" s="1"/>
  <c r="AA53" i="6" a="1"/>
  <c r="AA53" i="6" s="1"/>
  <c r="AA52" i="6" a="1"/>
  <c r="AA52" i="6" s="1"/>
  <c r="AA51" i="6" a="1"/>
  <c r="AA51" i="6" s="1"/>
  <c r="AA50" i="6" a="1"/>
  <c r="AA50" i="6" s="1"/>
  <c r="AA49" i="6" a="1"/>
  <c r="AA49" i="6" s="1"/>
  <c r="AA48" i="6" a="1"/>
  <c r="AA48" i="6" s="1"/>
  <c r="AA47" i="6" a="1"/>
  <c r="AA47" i="6" s="1"/>
  <c r="AA46" i="6" a="1"/>
  <c r="AA46" i="6" s="1"/>
  <c r="AA45" i="6" a="1"/>
  <c r="AA45" i="6" s="1"/>
  <c r="AA44" i="6" a="1"/>
  <c r="AA44" i="6" s="1"/>
  <c r="AA43" i="6" a="1"/>
  <c r="AA43" i="6" s="1"/>
  <c r="AA42" i="6" a="1"/>
  <c r="AA42" i="6" s="1"/>
  <c r="AA41" i="6" a="1"/>
  <c r="AA41" i="6" s="1"/>
  <c r="AA40" i="6" a="1"/>
  <c r="AA40" i="6" s="1"/>
  <c r="AA39" i="6" a="1"/>
  <c r="AA39" i="6" s="1"/>
  <c r="AA38" i="6" a="1"/>
  <c r="AA38" i="6" s="1"/>
  <c r="AA37" i="6" a="1"/>
  <c r="AA37" i="6" s="1"/>
  <c r="AA36" i="6" a="1"/>
  <c r="AA36" i="6" s="1"/>
  <c r="AA35" i="6" a="1"/>
  <c r="AA35" i="6" s="1"/>
  <c r="AA34" i="6" a="1"/>
  <c r="AA34" i="6" s="1"/>
  <c r="AA33" i="6" a="1"/>
  <c r="AA33" i="6" s="1"/>
  <c r="AA32" i="6" a="1"/>
  <c r="AA32" i="6" s="1"/>
  <c r="AA31" i="6" a="1"/>
  <c r="AA31" i="6" s="1"/>
  <c r="AA30" i="6" a="1"/>
  <c r="AA30" i="6" s="1"/>
  <c r="AA29" i="6" a="1"/>
  <c r="AA29" i="6" s="1"/>
  <c r="AA28" i="6" a="1"/>
  <c r="AA28" i="6" s="1"/>
  <c r="AA27" i="6" a="1"/>
  <c r="AA27" i="6" s="1"/>
  <c r="AA26" i="6" a="1"/>
  <c r="AA26" i="6" s="1"/>
  <c r="AA25" i="6" a="1"/>
  <c r="AA25" i="6" s="1"/>
  <c r="AA24" i="6" a="1"/>
  <c r="AA24" i="6" s="1"/>
  <c r="AA23" i="6" a="1"/>
  <c r="AA23" i="6" s="1"/>
  <c r="AA22" i="6" a="1"/>
  <c r="AA22" i="6" s="1"/>
  <c r="AA21" i="6" a="1"/>
  <c r="AA21" i="6" s="1"/>
  <c r="AA20" i="6" a="1"/>
  <c r="AA20" i="6" s="1"/>
  <c r="AA19" i="6" a="1"/>
  <c r="AA19" i="6" s="1"/>
  <c r="AA18" i="6" a="1"/>
  <c r="AA18" i="6" s="1"/>
  <c r="AA17" i="6" a="1"/>
  <c r="AA17" i="6" s="1"/>
  <c r="AA16" i="6" a="1"/>
  <c r="AA16" i="6" s="1"/>
  <c r="AA15" i="6" a="1"/>
  <c r="AA15" i="6" s="1"/>
  <c r="AA14" i="6" a="1"/>
  <c r="AA14" i="6" s="1"/>
  <c r="AA13" i="6" a="1"/>
  <c r="AA13" i="6" s="1"/>
  <c r="AA12" i="6" a="1"/>
  <c r="AA12" i="6" s="1"/>
  <c r="AA11" i="6" a="1"/>
  <c r="AA11" i="6" s="1"/>
  <c r="AA10" i="6" a="1"/>
  <c r="AA10" i="6" s="1"/>
  <c r="AA9" i="6" a="1"/>
  <c r="AA9" i="6" s="1"/>
  <c r="AA8" i="6" a="1"/>
  <c r="AA8" i="6" s="1"/>
  <c r="AA7" i="6" a="1"/>
  <c r="AA7" i="6" s="1"/>
  <c r="AA6" i="6" a="1"/>
  <c r="AA6" i="6" s="1"/>
  <c r="AA5" i="6" a="1"/>
  <c r="AA5" i="6" s="1"/>
  <c r="AA4" i="6" a="1"/>
  <c r="AA4" i="6" s="1"/>
  <c r="C292" i="10"/>
  <c r="C274" i="10"/>
  <c r="C256" i="10"/>
  <c r="C238" i="10"/>
  <c r="C220" i="10"/>
  <c r="C202" i="10"/>
  <c r="C184" i="10"/>
  <c r="C166" i="10"/>
  <c r="C148" i="10"/>
  <c r="C130" i="10"/>
  <c r="C112" i="10"/>
  <c r="C94" i="10"/>
  <c r="C76" i="10"/>
  <c r="C58" i="10"/>
  <c r="C40" i="10"/>
  <c r="C22" i="10"/>
  <c r="C4" i="10"/>
  <c r="B21" i="3" a="1"/>
  <c r="B21" i="3" s="1"/>
  <c r="BA3" i="5" a="1"/>
  <c r="BA3" i="5" s="1"/>
  <c r="C4" i="6" l="1"/>
  <c r="C292" i="6"/>
  <c r="C274" i="6"/>
  <c r="C256" i="6"/>
  <c r="C238" i="6"/>
  <c r="C220" i="6"/>
  <c r="C202" i="6"/>
  <c r="C184" i="6"/>
  <c r="C166" i="6"/>
  <c r="C148" i="6"/>
  <c r="C130" i="6"/>
  <c r="C112" i="6"/>
  <c r="C94" i="6"/>
  <c r="C76" i="6"/>
  <c r="C58" i="6"/>
  <c r="C40" i="6"/>
  <c r="C22" i="6"/>
  <c r="C292" i="7"/>
  <c r="C274" i="7"/>
  <c r="C256" i="7"/>
  <c r="C238" i="7"/>
  <c r="C220" i="7"/>
  <c r="C202" i="7"/>
  <c r="C184" i="7"/>
  <c r="C166" i="7"/>
  <c r="C148" i="7"/>
  <c r="C130" i="7"/>
  <c r="C112" i="7"/>
  <c r="C94" i="7"/>
  <c r="C76" i="7"/>
  <c r="C58" i="7"/>
  <c r="C40" i="7"/>
  <c r="C22" i="7"/>
  <c r="C4" i="7"/>
  <c r="C292" i="8"/>
  <c r="C274" i="8"/>
  <c r="C256" i="8"/>
  <c r="C238" i="8"/>
  <c r="C220" i="8"/>
  <c r="C202" i="8"/>
  <c r="C184" i="8"/>
  <c r="C166" i="8"/>
  <c r="C148" i="8"/>
  <c r="C130" i="8"/>
  <c r="C112" i="8"/>
  <c r="C94" i="8"/>
  <c r="C76" i="8"/>
  <c r="C58" i="8"/>
  <c r="C40" i="8"/>
  <c r="C22" i="8"/>
  <c r="C4" i="8"/>
  <c r="H20" i="5" l="1"/>
  <c r="H19" i="5"/>
  <c r="H18" i="5"/>
  <c r="H17" i="5"/>
  <c r="H16" i="5"/>
  <c r="G20" i="3"/>
  <c r="G21" i="3" s="1" a="1"/>
  <c r="G21" i="3" s="1"/>
  <c r="C23" i="5" s="1"/>
  <c r="B24" i="5" s="1" a="1"/>
  <c r="B24" i="5" s="1"/>
  <c r="B34" i="5" s="1" a="1"/>
  <c r="B34" i="5" s="1"/>
  <c r="F3" i="3"/>
  <c r="G3" i="3" s="1" a="1"/>
  <c r="G3" i="3" s="1"/>
  <c r="F4" i="3"/>
  <c r="G4" i="3" s="1" a="1"/>
  <c r="G4" i="3" s="1"/>
  <c r="F5" i="3"/>
  <c r="G5" i="3" s="1" a="1"/>
  <c r="G5" i="3" s="1"/>
  <c r="F6" i="3"/>
  <c r="G6" i="3" s="1" a="1"/>
  <c r="G6" i="3" s="1"/>
  <c r="F7" i="3"/>
  <c r="G7" i="3" s="1" a="1"/>
  <c r="G7" i="3" s="1"/>
  <c r="F8" i="3"/>
  <c r="G8" i="3" s="1" a="1"/>
  <c r="G8" i="3" s="1"/>
  <c r="F9" i="3"/>
  <c r="G9" i="3" s="1" a="1"/>
  <c r="G9" i="3" s="1"/>
  <c r="F10" i="3"/>
  <c r="G10" i="3" s="1" a="1"/>
  <c r="G10" i="3" s="1"/>
  <c r="F11" i="3"/>
  <c r="G11" i="3" s="1" a="1"/>
  <c r="G11" i="3" s="1"/>
  <c r="F12" i="3"/>
  <c r="G12" i="3" s="1" a="1"/>
  <c r="G12" i="3" s="1"/>
  <c r="F13" i="3"/>
  <c r="G13" i="3" s="1" a="1"/>
  <c r="G13" i="3" s="1"/>
  <c r="F16" i="3"/>
  <c r="G16" i="3" s="1" a="1"/>
  <c r="G16" i="3" s="1"/>
  <c r="F17" i="3"/>
  <c r="G17" i="3" s="1" a="1"/>
  <c r="G17" i="3" s="1"/>
  <c r="G22" i="3" l="1" a="1"/>
  <c r="G22" i="3" s="1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I4" i="5"/>
  <c r="I3" i="5"/>
  <c r="G20" i="5"/>
  <c r="G19" i="5"/>
  <c r="G18" i="5"/>
  <c r="G17" i="5"/>
  <c r="G16" i="5"/>
  <c r="H15" i="5"/>
  <c r="G15" i="5"/>
  <c r="H14" i="5"/>
  <c r="G14" i="5"/>
  <c r="H13" i="5"/>
  <c r="G13" i="5"/>
  <c r="H12" i="5"/>
  <c r="G12" i="5"/>
  <c r="H11" i="5"/>
  <c r="G11" i="5"/>
  <c r="H10" i="5"/>
  <c r="G10" i="5"/>
  <c r="H9" i="5"/>
  <c r="G9" i="5"/>
  <c r="H8" i="5"/>
  <c r="G8" i="5"/>
  <c r="H7" i="5"/>
  <c r="G7" i="5"/>
  <c r="H6" i="5"/>
  <c r="G6" i="5"/>
  <c r="H5" i="5"/>
  <c r="G5" i="5"/>
  <c r="H4" i="5"/>
  <c r="G4" i="5"/>
  <c r="B4" i="5"/>
  <c r="B5" i="5" s="1"/>
  <c r="B6" i="5" s="1"/>
  <c r="B7" i="5" s="1"/>
  <c r="B8" i="5" s="1"/>
  <c r="B9" i="5" s="1"/>
  <c r="B10" i="5" s="1"/>
  <c r="B11" i="5" s="1"/>
  <c r="B12" i="5" s="1"/>
  <c r="B13" i="5" s="1"/>
  <c r="B14" i="5" s="1"/>
  <c r="H3" i="5"/>
  <c r="G3" i="5"/>
  <c r="B17" i="5" l="1"/>
  <c r="B15" i="5"/>
  <c r="B18" i="5" l="1"/>
  <c r="B19" i="5" s="1"/>
  <c r="B20" i="5" s="1"/>
  <c r="B16" i="5"/>
  <c r="B21" i="5" l="1" a="1"/>
  <c r="B21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<sst xmlns="http://schemas.openxmlformats.org/spreadsheetml/2006/main" count="960" uniqueCount="184">
  <si>
    <t>Start Time</t>
  </si>
  <si>
    <t>Duration</t>
  </si>
  <si>
    <t>Competency</t>
  </si>
  <si>
    <t>Drill</t>
  </si>
  <si>
    <t>Station</t>
  </si>
  <si>
    <t>Equipment Needed</t>
  </si>
  <si>
    <t>Competition</t>
  </si>
  <si>
    <t>Video/PDF Reference</t>
  </si>
  <si>
    <t>League</t>
  </si>
  <si>
    <t>Practice Type</t>
  </si>
  <si>
    <t>Competency Specific Drills</t>
  </si>
  <si>
    <t>Whole Team</t>
  </si>
  <si>
    <t>Drill Groups</t>
  </si>
  <si>
    <t>End Time</t>
  </si>
  <si>
    <t>PDF Reference</t>
  </si>
  <si>
    <t>Row Labels</t>
  </si>
  <si>
    <t>Total Time</t>
  </si>
  <si>
    <t>Grand Total</t>
  </si>
  <si>
    <t>Coach</t>
  </si>
  <si>
    <t>Specialty Pullout</t>
  </si>
  <si>
    <t>Practice Description</t>
  </si>
  <si>
    <t>Equipment</t>
  </si>
  <si>
    <t>X</t>
  </si>
  <si>
    <t>Cones</t>
  </si>
  <si>
    <t>Yes</t>
  </si>
  <si>
    <t>Station Assignment</t>
  </si>
  <si>
    <t>Positions</t>
  </si>
  <si>
    <t>Current League</t>
  </si>
  <si>
    <t>Teams</t>
  </si>
  <si>
    <t>Coaches</t>
  </si>
  <si>
    <t>Players</t>
  </si>
  <si>
    <t>SS</t>
  </si>
  <si>
    <t>Rosters</t>
  </si>
  <si>
    <t>Division Name</t>
  </si>
  <si>
    <t>Team Name</t>
  </si>
  <si>
    <t>Player First Name</t>
  </si>
  <si>
    <t>Player Last Name</t>
  </si>
  <si>
    <t>Player</t>
  </si>
  <si>
    <t>Clark</t>
  </si>
  <si>
    <t>Parady</t>
  </si>
  <si>
    <t>Hardin</t>
  </si>
  <si>
    <t>White</t>
  </si>
  <si>
    <t>Rotello</t>
  </si>
  <si>
    <t>Pee Wee</t>
  </si>
  <si>
    <t>JV</t>
  </si>
  <si>
    <t>Varsity</t>
  </si>
  <si>
    <t>Agility</t>
  </si>
  <si>
    <t>Fundamentals</t>
  </si>
  <si>
    <t>Defense</t>
  </si>
  <si>
    <t>Offense</t>
  </si>
  <si>
    <t>QB</t>
  </si>
  <si>
    <t>RB</t>
  </si>
  <si>
    <t>WR</t>
  </si>
  <si>
    <t>LB</t>
  </si>
  <si>
    <t>CB</t>
  </si>
  <si>
    <t>FS</t>
  </si>
  <si>
    <t>Varsity Tackle</t>
  </si>
  <si>
    <t>CG Practice Framework Filepath:</t>
  </si>
  <si>
    <t>Collaborative</t>
  </si>
  <si>
    <t>Sprints</t>
  </si>
  <si>
    <t>Conditioning/Strength</t>
  </si>
  <si>
    <t>Dynamic Stretching Routine</t>
  </si>
  <si>
    <t>Scrimmage Games</t>
  </si>
  <si>
    <t>Receiver Stance - First Step Explosion</t>
  </si>
  <si>
    <t>RB Stance - First Step Explosion</t>
  </si>
  <si>
    <t>3 Point Stance - First Step Explosion</t>
  </si>
  <si>
    <t>Handoff footwork - QB &amp; RB</t>
  </si>
  <si>
    <t>Handoff footwork - QB</t>
  </si>
  <si>
    <t>Handoff footwork - RB</t>
  </si>
  <si>
    <t>Ball, cones</t>
  </si>
  <si>
    <t>Ball</t>
  </si>
  <si>
    <t>L-Drill</t>
  </si>
  <si>
    <t>T-Drill</t>
  </si>
  <si>
    <t>Agility Ladder Drills</t>
  </si>
  <si>
    <t>Agility Ladder</t>
  </si>
  <si>
    <t>Mirror Drill</t>
  </si>
  <si>
    <t>Ball Security Overview</t>
  </si>
  <si>
    <t>Relay Sprints</t>
  </si>
  <si>
    <t>Gauntlet Sprints</t>
  </si>
  <si>
    <t>Bear Crawls</t>
  </si>
  <si>
    <t>Burpee Sprints</t>
  </si>
  <si>
    <t>Grapevine Sprints</t>
  </si>
  <si>
    <t>DB Call-out Drill (Right, Left, Back)</t>
  </si>
  <si>
    <t>Tackle Drills</t>
  </si>
  <si>
    <t>Stance Simon Says</t>
  </si>
  <si>
    <t>Man to Man Responsibilities/Walkthrough</t>
  </si>
  <si>
    <t>Zone Responsibilities/Walkthrough</t>
  </si>
  <si>
    <t>Zone Strong Man Responsibilities/Walkthrough</t>
  </si>
  <si>
    <t>Flag Pulling Drills</t>
  </si>
  <si>
    <t>QB/WR Pass Routes</t>
  </si>
  <si>
    <t>QB Footwork - Toss/Pitch</t>
  </si>
  <si>
    <t>QB Footwork - Fake Handoff Rollout</t>
  </si>
  <si>
    <t>QB Footwork - 3 Step Drop</t>
  </si>
  <si>
    <t>Cadence Quick Sprint</t>
  </si>
  <si>
    <t>QB/RB Handoff Drill</t>
  </si>
  <si>
    <t>QB/RB Toss/Pitch Drill</t>
  </si>
  <si>
    <t>QB/RB Handoff Cut Drill</t>
  </si>
  <si>
    <t>Pass Patterns - WR</t>
  </si>
  <si>
    <t>Playbook - Walkthrough</t>
  </si>
  <si>
    <t>Playbook - Full Speed</t>
  </si>
  <si>
    <t>Warmup/Cooldown</t>
  </si>
  <si>
    <t>Chalk Talk</t>
  </si>
  <si>
    <t>2 on 2 - LB Switch or Stick (Communication)</t>
  </si>
  <si>
    <t>Pin up</t>
  </si>
  <si>
    <t>1 on 1 - Pursuit Guantlet</t>
  </si>
  <si>
    <t>1 on 1 - Handoff Gauntlet</t>
  </si>
  <si>
    <t>1 on 1 - Toss/Pitch Pursuit</t>
  </si>
  <si>
    <t>Zig Zag Footwork Drill</t>
  </si>
  <si>
    <t>Box Drill</t>
  </si>
  <si>
    <t>Bag Drills</t>
  </si>
  <si>
    <t>Cones, Bags</t>
  </si>
  <si>
    <t>Cones, Ball</t>
  </si>
  <si>
    <t>Sideline Tackle Drill</t>
  </si>
  <si>
    <t>LB Box Drill</t>
  </si>
  <si>
    <t>LB X-Mas Tree Drill</t>
  </si>
  <si>
    <t>LB Pursuit Drill (Toss)</t>
  </si>
  <si>
    <t>Defensive Back Drill</t>
  </si>
  <si>
    <t>Gauntlet Drill (Ball Security)</t>
  </si>
  <si>
    <t>1 on 1 - Pass Coverage</t>
  </si>
  <si>
    <t>Red Rover</t>
  </si>
  <si>
    <t>Box Drill Relay</t>
  </si>
  <si>
    <t>Receiving/Catching a ball</t>
  </si>
  <si>
    <t>Pads Overview</t>
  </si>
  <si>
    <t>Hitting the sled</t>
  </si>
  <si>
    <t>Water Break</t>
  </si>
  <si>
    <t>Pee Wee Drill Options</t>
  </si>
  <si>
    <t>Tackle Drill Options</t>
  </si>
  <si>
    <t>Varsity Drill Options</t>
  </si>
  <si>
    <t>JV Drill Options</t>
  </si>
  <si>
    <t>Reference</t>
  </si>
  <si>
    <t>Turn and Burn</t>
  </si>
  <si>
    <t>Week 1 Tuesday</t>
  </si>
  <si>
    <t>Week 1 Thursday</t>
  </si>
  <si>
    <t>Week 2 Tuesday</t>
  </si>
  <si>
    <t>Week 2 Thursday</t>
  </si>
  <si>
    <t>Week 3 Tuesday</t>
  </si>
  <si>
    <t>Week 4 Thursday</t>
  </si>
  <si>
    <t>Week 5 Tuesday</t>
  </si>
  <si>
    <t>Week 5 Thursday</t>
  </si>
  <si>
    <t>Week 6 Tuesday</t>
  </si>
  <si>
    <t>Week 6 Thursday</t>
  </si>
  <si>
    <t>Week 7 Tuesday</t>
  </si>
  <si>
    <t>Week 7 Thursday</t>
  </si>
  <si>
    <t>Week 8 Tuesday</t>
  </si>
  <si>
    <t>Week 8 Thursday</t>
  </si>
  <si>
    <t>Week 9 Tuesday</t>
  </si>
  <si>
    <t>Week 9 Thursday</t>
  </si>
  <si>
    <t>Week 10 Tuesday</t>
  </si>
  <si>
    <t>Week 10 Thursday</t>
  </si>
  <si>
    <t>Week 11 Tuesday</t>
  </si>
  <si>
    <t>Week 11 Thursday</t>
  </si>
  <si>
    <t>PW1</t>
  </si>
  <si>
    <t>PW2</t>
  </si>
  <si>
    <t>PW3</t>
  </si>
  <si>
    <t>PW4</t>
  </si>
  <si>
    <t>JV1</t>
  </si>
  <si>
    <t>JV2</t>
  </si>
  <si>
    <t>JV3</t>
  </si>
  <si>
    <t>JV4</t>
  </si>
  <si>
    <t>V1</t>
  </si>
  <si>
    <t>V2</t>
  </si>
  <si>
    <t>V3</t>
  </si>
  <si>
    <t>V4</t>
  </si>
  <si>
    <t>All CG</t>
  </si>
  <si>
    <t>Week 1 Tuesday          (All CG)</t>
  </si>
  <si>
    <t>Week 1 Thursday          (All CG)</t>
  </si>
  <si>
    <t>VT1</t>
  </si>
  <si>
    <t>VT2</t>
  </si>
  <si>
    <t>Grimes</t>
  </si>
  <si>
    <t>Bentley</t>
  </si>
  <si>
    <t>MacMillan</t>
  </si>
  <si>
    <t>Watermeyer</t>
  </si>
  <si>
    <t>Filippini</t>
  </si>
  <si>
    <t>Ghiringhelli</t>
  </si>
  <si>
    <t>Particelli</t>
  </si>
  <si>
    <t>Bailey</t>
  </si>
  <si>
    <t>https://carpygang.com/common/_GetDownload.aspx?d=d06SM21oV7%2fN0GBeSjr09vO5U83wqrYR12LSYeti0CY%3d</t>
  </si>
  <si>
    <t>Safety Pursuit Drill (Sideline Tackle)</t>
  </si>
  <si>
    <t>Tennis ball, cones</t>
  </si>
  <si>
    <t>Team Breakout</t>
  </si>
  <si>
    <t>Playbook Overview</t>
  </si>
  <si>
    <t>ZigZag: Ball on outside arm, plant with outside foot
Pass Patterns: Drag (1 Step),  Zag (2 Step),  Slant (3 Step), Out (4 Step), Fade (4 Step), Hitch (5 Step)
RB Stance: 2 point stance, feet parallel to LOS
Receiver Stance: Inside foot forward
QB Stance: Feet parallel and inside shoulder width
QB Toss Footwork: Step back 45 degrees with foot closest to the toss, follow through with opposite foot as the QB tosses the ball.  NO hopping</t>
  </si>
  <si>
    <t>Delgadillo</t>
  </si>
  <si>
    <t>Gamble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</si>
</sst>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409]h:mm\ AM/PM;@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11"/>
      <color theme="3" tint="0.249977111117893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0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4" borderId="0" xfId="0" applyFill="1"/>
    <xf numFmtId="0" fontId="1" fillId="4" borderId="0" xfId="0" applyFont="1" applyFill="1"/>
    <xf numFmtId="16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3" fillId="0" borderId="0" xfId="1"/>
    <xf numFmtId="0" fontId="1" fillId="3" borderId="6" xfId="0" applyFont="1" applyFill="1" applyBorder="1"/>
    <xf numFmtId="0" fontId="3" fillId="0" borderId="7" xfId="1" applyBorder="1"/>
    <xf numFmtId="0" fontId="0" fillId="5" borderId="0" xfId="0" applyFill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3" fillId="0" borderId="7" xfId="1" applyBorder="1" applyAlignment="1">
      <alignment horizontal="center" wrapText="1"/>
    </xf>
    <xf numFmtId="0" fontId="0" fillId="3" borderId="6" xfId="0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shrinkToFit="1"/>
    </xf>
    <xf numFmtId="0" fontId="0" fillId="0" borderId="0" xfId="0" applyAlignment="1">
      <alignment shrinkToFit="1"/>
    </xf>
    <xf numFmtId="0" fontId="0" fillId="5" borderId="4" xfId="0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164" fontId="1" fillId="3" borderId="20" xfId="0" applyNumberFormat="1" applyFont="1" applyFill="1" applyBorder="1" applyAlignment="1">
      <alignment horizontal="left"/>
    </xf>
    <xf numFmtId="164" fontId="1" fillId="3" borderId="7" xfId="0" applyNumberFormat="1" applyFont="1" applyFill="1" applyBorder="1" applyAlignment="1">
      <alignment horizontal="left"/>
    </xf>
    <xf numFmtId="164" fontId="1" fillId="3" borderId="25" xfId="0" applyNumberFormat="1" applyFont="1" applyFill="1" applyBorder="1" applyAlignment="1">
      <alignment horizontal="center"/>
    </xf>
    <xf numFmtId="164" fontId="0" fillId="5" borderId="4" xfId="0" applyNumberFormat="1" applyFill="1" applyBorder="1" applyAlignment="1">
      <alignment horizontal="center"/>
    </xf>
    <xf numFmtId="164" fontId="0" fillId="5" borderId="8" xfId="0" applyNumberForma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/>
    </xf>
    <xf numFmtId="0" fontId="2" fillId="3" borderId="31" xfId="0" applyFont="1" applyFill="1" applyBorder="1" applyAlignment="1">
      <alignment horizontal="center"/>
    </xf>
    <xf numFmtId="0" fontId="0" fillId="3" borderId="11" xfId="0" applyFill="1" applyBorder="1"/>
    <xf numFmtId="0" fontId="1" fillId="0" borderId="0" xfId="0" applyFont="1"/>
    <xf numFmtId="0" fontId="0" fillId="0" borderId="0" xfId="0" applyAlignment="1">
      <alignment wrapText="1"/>
    </xf>
    <xf numFmtId="0" fontId="0" fillId="6" borderId="1" xfId="0" applyFill="1" applyBorder="1" applyAlignment="1">
      <alignment horizontal="center" shrinkToFit="1"/>
    </xf>
    <xf numFmtId="0" fontId="0" fillId="6" borderId="4" xfId="0" applyFill="1" applyBorder="1" applyAlignment="1">
      <alignment horizontal="center" shrinkToFit="1"/>
    </xf>
    <xf numFmtId="0" fontId="0" fillId="6" borderId="8" xfId="0" applyFill="1" applyBorder="1" applyAlignment="1">
      <alignment horizontal="center" shrinkToFit="1"/>
    </xf>
    <xf numFmtId="0" fontId="0" fillId="0" borderId="0" xfId="0" applyAlignment="1">
      <alignment horizontal="center" shrinkToFit="1"/>
    </xf>
    <xf numFmtId="0" fontId="1" fillId="3" borderId="6" xfId="0" applyFont="1" applyFill="1" applyBorder="1" applyAlignment="1">
      <alignment horizontal="center" shrinkToFit="1"/>
    </xf>
    <xf numFmtId="0" fontId="2" fillId="2" borderId="0" xfId="0" applyFont="1" applyFill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20" fontId="0" fillId="2" borderId="27" xfId="0" applyNumberFormat="1" applyFill="1" applyBorder="1" applyAlignment="1">
      <alignment horizontal="center"/>
    </xf>
    <xf numFmtId="20" fontId="0" fillId="2" borderId="28" xfId="0" applyNumberFormat="1" applyFill="1" applyBorder="1" applyAlignment="1">
      <alignment horizontal="center"/>
    </xf>
    <xf numFmtId="20" fontId="0" fillId="2" borderId="27" xfId="0" applyNumberFormat="1" applyFill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20" fontId="0" fillId="2" borderId="28" xfId="0" applyNumberForma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164" fontId="0" fillId="2" borderId="26" xfId="0" applyNumberFormat="1" applyFill="1" applyBorder="1" applyAlignment="1" applyProtection="1">
      <alignment horizontal="center"/>
      <protection locked="0"/>
    </xf>
    <xf numFmtId="164" fontId="0" fillId="2" borderId="2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164" fontId="0" fillId="2" borderId="27" xfId="0" applyNumberFormat="1" applyFill="1" applyBorder="1" applyAlignment="1" applyProtection="1">
      <alignment horizontal="center"/>
      <protection locked="0"/>
    </xf>
    <xf numFmtId="164" fontId="0" fillId="2" borderId="28" xfId="0" applyNumberFormat="1" applyFill="1" applyBorder="1" applyAlignment="1" applyProtection="1">
      <alignment horizontal="center"/>
      <protection locked="0"/>
    </xf>
    <xf numFmtId="164" fontId="0" fillId="2" borderId="3" xfId="0" applyNumberFormat="1" applyFill="1" applyBorder="1" applyAlignment="1" applyProtection="1">
      <alignment horizontal="center"/>
      <protection locked="0"/>
    </xf>
    <xf numFmtId="20" fontId="0" fillId="2" borderId="4" xfId="0" applyNumberFormat="1" applyFill="1" applyBorder="1" applyAlignment="1" applyProtection="1">
      <alignment horizontal="center"/>
      <protection locked="0"/>
    </xf>
    <xf numFmtId="164" fontId="0" fillId="2" borderId="5" xfId="0" applyNumberFormat="1" applyFill="1" applyBorder="1" applyAlignment="1" applyProtection="1">
      <alignment horizontal="center"/>
      <protection locked="0"/>
    </xf>
    <xf numFmtId="20" fontId="0" fillId="2" borderId="8" xfId="0" applyNumberFormat="1" applyFill="1" applyBorder="1" applyAlignment="1" applyProtection="1">
      <alignment horizontal="center"/>
      <protection locked="0"/>
    </xf>
    <xf numFmtId="164" fontId="0" fillId="2" borderId="10" xfId="0" applyNumberFormat="1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vertical="center"/>
      <protection locked="0"/>
    </xf>
    <xf numFmtId="0" fontId="0" fillId="2" borderId="7" xfId="0" applyFill="1" applyBorder="1" applyAlignment="1" applyProtection="1">
      <alignment vertical="center" shrinkToFit="1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0" fontId="0" fillId="0" borderId="4" xfId="0" applyBorder="1"/>
    <xf numFmtId="0" fontId="0" fillId="0" borderId="5" xfId="0" applyBorder="1"/>
    <xf numFmtId="0" fontId="0" fillId="0" borderId="10" xfId="0" applyBorder="1"/>
    <xf numFmtId="0" fontId="6" fillId="0" borderId="1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7" fillId="0" borderId="4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8" xfId="0" applyFont="1" applyBorder="1" applyAlignment="1">
      <alignment wrapText="1"/>
    </xf>
    <xf numFmtId="0" fontId="7" fillId="0" borderId="9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0" fillId="5" borderId="4" xfId="0" applyFill="1" applyBorder="1"/>
    <xf numFmtId="0" fontId="0" fillId="5" borderId="0" xfId="0" applyFill="1"/>
    <xf numFmtId="0" fontId="0" fillId="5" borderId="8" xfId="0" applyFill="1" applyBorder="1"/>
    <xf numFmtId="0" fontId="0" fillId="5" borderId="9" xfId="0" applyFill="1" applyBorder="1"/>
    <xf numFmtId="0" fontId="1" fillId="3" borderId="6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2" fillId="2" borderId="0" xfId="0" applyFont="1" applyFill="1" applyAlignment="1" applyProtection="1">
      <alignment horizontal="center"/>
      <protection locked="0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7" xfId="0" applyBorder="1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5" borderId="38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3" borderId="6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2" fillId="2" borderId="4" xfId="0" applyFont="1" applyFill="1" applyBorder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2" borderId="5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0" fillId="2" borderId="32" xfId="0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/>
    </xf>
    <xf numFmtId="0" fontId="5" fillId="3" borderId="20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20" fontId="0" fillId="3" borderId="35" xfId="0" applyNumberFormat="1" applyFill="1" applyBorder="1" applyAlignment="1">
      <alignment horizontal="center" vertical="center" wrapText="1"/>
    </xf>
    <xf numFmtId="20" fontId="0" fillId="3" borderId="17" xfId="0" applyNumberFormat="1" applyFill="1" applyBorder="1" applyAlignment="1">
      <alignment horizontal="center" vertical="center" wrapText="1"/>
    </xf>
    <xf numFmtId="20" fontId="0" fillId="3" borderId="18" xfId="0" applyNumberForma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/>
    </xf>
  </cellXfs>
  <cellStyles count="2">
    <cellStyle name="Hyperlink" xfId="1" builtinId="8"/>
    <cellStyle name="Normal" xfId="0" builtinId="0"/>
  </cellStyles>
  <dxfs count="114">
    <dxf>
      <alignment shrinkToFit="1"/>
    </dxf>
    <dxf>
      <alignment shrinkToFit="1"/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alignment shrinkToFit="1"/>
    </dxf>
    <dxf>
      <alignment shrinkToFit="1"/>
    </dxf>
    <dxf>
      <alignment shrinkToFit="1"/>
    </dxf>
    <dxf>
      <alignment shrinkToFit="1"/>
    </dxf>
    <dxf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shrinkToFit="1"/>
    </dxf>
    <dxf>
      <alignment shrinkToFit="1"/>
    </dxf>
  </dxfs>
  <tableStyles count="1" defaultTableStyle="TableStyleMedium2" defaultPivotStyle="PivotStyleLight16">
    <tableStyle name="Invisible" pivot="0" table="0" count="0" xr9:uid="{2CA62497-1609-4541-AF70-E33D9360BFB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[Carpy Gang Practice Planner 2025.xlsx]Practice Plan!PivotTable1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'Practice Plan'!$M$22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'Practice Plan'!$L$23:$L$28</c:f>
              <c:strCache>
                <c:ptCount val="5"/>
                <c:pt idx="0">
                  <c:v>Fundamentals</c:v>
                </c:pt>
                <c:pt idx="1">
                  <c:v>Warmup/Cooldown</c:v>
                </c:pt>
                <c:pt idx="2">
                  <c:v>Scrimmage Games</c:v>
                </c:pt>
                <c:pt idx="3">
                  <c:v>Agility</c:v>
                </c:pt>
                <c:pt idx="4">
                  <c:v>Offense</c:v>
                </c:pt>
              </c:strCache>
            </c:strRef>
          </c:cat>
          <c:val>
            <c:numRef>
              <c:f>'Practice Plan'!$M$23:$M$28</c:f>
              <c:numCache>
                <c:formatCode>General</c:formatCode>
                <c:ptCount val="5"/>
                <c:pt idx="0">
                  <c:v>2.2222222222222223E-2</c:v>
                </c:pt>
                <c:pt idx="1">
                  <c:v>1.6666666666666666E-2</c:v>
                </c:pt>
                <c:pt idx="2">
                  <c:v>1.1111111111111112E-2</c:v>
                </c:pt>
                <c:pt idx="3">
                  <c:v>5.5555555555555558E-3</c:v>
                </c:pt>
                <c:pt idx="4">
                  <c:v>5.5555555555555558E-3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3B-4D17-927C-922DD5357D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11799519"/>
        <c:axId val="2011799999"/>
      </c:barChart>
      <c:catAx>
        <c:axId val="20117995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1799999"/>
        <c:crosses val="autoZero"/>
        <c:auto val="1"/>
        <c:lblAlgn val="ctr"/>
        <c:lblOffset val="100"/>
        <c:noMultiLvlLbl val="0"/>
      </c:catAx>
      <c:valAx>
        <c:axId val="20117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h:mm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1799519"/>
        <c:crosses val="autoZero"/>
        <c:crossBetween val="between"/>
        <c:majorUnit val="3.5000000000000009E-3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20</xdr:row>
      <xdr:rowOff>176212</xdr:rowOff>
    </xdr:from>
    <xdr:to>
      <xdr:col>18</xdr:col>
      <xdr:colOff>809625</xdr:colOff>
      <xdr:row>39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71B3C72-4212-D7F0-64BA-9FFD581B15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am Rotello" refreshedDate="45897.580877314816" createdVersion="8" refreshedVersion="8" minRefreshableVersion="3" recordCount="18" xr:uid="{AC0EF83D-6DF2-4860-9447-5AC0F1214020}">
  <cacheSource type="worksheet">
    <worksheetSource ref="C2:D20" sheet="Practice Plan"/>
  </cacheSource>
  <cacheFields count="4">
    <cacheField name="Duration" numFmtId="20">
      <sharedItems containsNonDate="0" containsDate="1" containsString="0" containsBlank="1" minDate="1899-12-30T00:00:00" maxDate="1899-12-30T00:30:00" count="10">
        <d v="1899-12-30T00:02:00"/>
        <d v="1899-12-30T00:15:00"/>
        <d v="1899-12-30T00:08:00"/>
        <d v="1899-12-30T00:05:00"/>
        <m/>
        <d v="1899-12-30T00:25:00" u="1"/>
        <d v="1899-12-30T00:00:00" u="1"/>
        <d v="1899-12-30T00:10:00" u="1"/>
        <d v="1899-12-30T00:20:00" u="1"/>
        <d v="1899-12-30T00:30:00" u="1"/>
      </sharedItems>
      <fieldGroup par="3"/>
    </cacheField>
    <cacheField name="Competency" numFmtId="0">
      <sharedItems containsBlank="1" count="19">
        <s v="Warmup/Cooldown"/>
        <s v="Agility"/>
        <s v="Fundamentals"/>
        <s v="Offense"/>
        <s v="Scrimmage Games"/>
        <m/>
        <s v="Team Breakout" u="1"/>
        <s v="Conditioning/Strength" u="1"/>
        <s v="Defense" u="1"/>
        <s v="Warmup" u="1"/>
        <s v="Pitching" u="1"/>
        <s v="Stealing" u="1"/>
        <s v="Fielding" u="1"/>
        <s v="Double Play" u="1"/>
        <s v="Base Running" u="1"/>
        <s v="Hitting" u="1"/>
        <s v="Catching Transition Mechanics" u="1"/>
        <s v="Throwing" u="1"/>
        <s v="Catching" u="1"/>
      </sharedItems>
    </cacheField>
    <cacheField name="Minutes (Duration)" numFmtId="0" databaseField="0">
      <fieldGroup base="0">
        <rangePr groupBy="minutes" startDate="1899-12-30T00:02:00" endDate="1899-12-30T00:15:00"/>
        <groupItems count="62">
          <s v="&lt;1/0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1/0/1900"/>
        </groupItems>
      </fieldGroup>
    </cacheField>
    <cacheField name="Hours (Duration)" numFmtId="0" databaseField="0">
      <fieldGroup base="0">
        <rangePr groupBy="hours" startDate="1899-12-30T00:02:00" endDate="1899-12-30T00:15:00"/>
        <groupItems count="26">
          <s v="&lt;1/0/1900"/>
          <s v="12 AM"/>
          <s v="1 AM"/>
          <s v="2 AM"/>
          <s v="3 AM"/>
          <s v="4 AM"/>
          <s v="5 AM"/>
          <s v="6 AM"/>
          <s v="7 AM"/>
          <s v="8 AM"/>
          <s v="9 AM"/>
          <s v="10 AM"/>
          <s v="11 AM"/>
          <s v="12 PM"/>
          <s v="1 PM"/>
          <s v="2 PM"/>
          <s v="3 PM"/>
          <s v="4 PM"/>
          <s v="5 PM"/>
          <s v="6 PM"/>
          <s v="7 PM"/>
          <s v="8 PM"/>
          <s v="9 PM"/>
          <s v="10 PM"/>
          <s v="11 PM"/>
          <s v="&gt;1/0/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</r>
  <r>
    <x v="1"/>
    <x v="0"/>
  </r>
  <r>
    <x v="2"/>
    <x v="1"/>
  </r>
  <r>
    <x v="2"/>
    <x v="2"/>
  </r>
  <r>
    <x v="2"/>
    <x v="2"/>
  </r>
  <r>
    <x v="2"/>
    <x v="2"/>
  </r>
  <r>
    <x v="0"/>
    <x v="0"/>
  </r>
  <r>
    <x v="2"/>
    <x v="3"/>
  </r>
  <r>
    <x v="2"/>
    <x v="2"/>
  </r>
  <r>
    <x v="2"/>
    <x v="4"/>
  </r>
  <r>
    <x v="2"/>
    <x v="4"/>
  </r>
  <r>
    <x v="3"/>
    <x v="0"/>
  </r>
  <r>
    <x v="4"/>
    <x v="5"/>
  </r>
  <r>
    <x v="4"/>
    <x v="5"/>
  </r>
  <r>
    <x v="4"/>
    <x v="5"/>
  </r>
  <r>
    <x v="4"/>
    <x v="5"/>
  </r>
  <r>
    <x v="4"/>
    <x v="5"/>
  </r>
  <r>
    <x v="4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4073CD8-957B-4765-AD3E-151E6877EC81}" name="PivotTable1" cacheId="15" applyNumberFormats="0" applyBorderFormats="0" applyFontFormats="0" applyPatternFormats="0" applyAlignmentFormats="0" applyWidthHeightFormats="1" dataCaption="Values" showMissing="0" updatedVersion="8" minRefreshableVersion="3" useAutoFormatting="1" itemPrintTitles="1" createdVersion="8" indent="0" outline="1" outlineData="1" multipleFieldFilters="0" chartFormat="1">
  <location ref="L22:M28" firstHeaderRow="1" firstDataRow="1" firstDataCol="1"/>
  <pivotFields count="4">
    <pivotField dataField="1" showAll="0">
      <items count="11">
        <item x="3"/>
        <item m="1" x="7"/>
        <item x="1"/>
        <item x="4"/>
        <item m="1" x="6"/>
        <item m="1" x="9"/>
        <item m="1" x="8"/>
        <item x="0"/>
        <item x="2"/>
        <item m="1" x="5"/>
        <item t="default"/>
      </items>
    </pivotField>
    <pivotField axis="axisRow" showAll="0" measureFilter="1" sortType="descending">
      <items count="20">
        <item x="5"/>
        <item m="1" x="9"/>
        <item m="1" x="17"/>
        <item m="1" x="10"/>
        <item m="1" x="18"/>
        <item m="1" x="14"/>
        <item m="1" x="15"/>
        <item m="1" x="11"/>
        <item m="1" x="16"/>
        <item m="1" x="12"/>
        <item m="1" x="13"/>
        <item x="0"/>
        <item x="1"/>
        <item x="2"/>
        <item x="3"/>
        <item m="1" x="8"/>
        <item x="4"/>
        <item m="1" x="6"/>
        <item m="1"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>
      <items count="63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x="61"/>
        <item t="default"/>
      </items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x="25"/>
        <item t="default"/>
      </items>
    </pivotField>
  </pivotFields>
  <rowFields count="1">
    <field x="1"/>
  </rowFields>
  <rowItems count="6">
    <i>
      <x v="13"/>
    </i>
    <i>
      <x v="11"/>
    </i>
    <i>
      <x v="16"/>
    </i>
    <i>
      <x v="12"/>
    </i>
    <i>
      <x v="14"/>
    </i>
    <i t="grand">
      <x/>
    </i>
  </rowItems>
  <colItems count="1">
    <i/>
  </colItems>
  <dataFields count="1">
    <dataField name="Total Time" fld="0" baseField="2" baseItem="4"/>
  </dataFields>
  <formats count="2">
    <format dxfId="113">
      <pivotArea field="1" type="button" dataOnly="0" labelOnly="1" outline="0" axis="axisRow" fieldPosition="0"/>
    </format>
    <format dxfId="112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F915DFB-453C-4E83-B3FD-5A39F1F1E4E1}" name="DrillsTable" displayName="DrillsTable" ref="A1:I103" totalsRowShown="0">
  <autoFilter ref="A1:I103" xr:uid="{8F915DFB-453C-4E83-B3FD-5A39F1F1E4E1}"/>
  <tableColumns count="9">
    <tableColumn id="1" xr3:uid="{D9006222-CB05-4AC1-8899-47B67B208749}" name="Competency"/>
    <tableColumn id="2" xr3:uid="{3994F1A4-7383-4334-9AF6-52D20F5629EF}" name="Drill"/>
    <tableColumn id="3" xr3:uid="{93AABAA4-C463-4E44-8E03-572CD9B4F8AC}" name="Equipment"/>
    <tableColumn id="9" xr3:uid="{355D4C62-D5C9-4949-A740-8D311904A3F7}" name="Reference"/>
    <tableColumn id="4" xr3:uid="{AF3FA21C-88EA-41A3-99FD-974DA9CB8310}" name="Competition" dataDxfId="111"/>
    <tableColumn id="5" xr3:uid="{F53CE8AD-E8F9-4897-B3E8-FC068FCD1B46}" name="Pee Wee" dataDxfId="110"/>
    <tableColumn id="6" xr3:uid="{22FB50CD-DD57-4B68-A946-D1FC1342C594}" name="JV" dataDxfId="109"/>
    <tableColumn id="8" xr3:uid="{0CE91926-DB20-4CB2-A828-9C978EEB2B11}" name="Varsity" dataDxfId="108"/>
    <tableColumn id="7" xr3:uid="{F6058030-0E4F-4BB3-851D-383E67E7986D}" name="Varsity Tackle" dataDxfId="10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A8A65BF-0537-4345-A7A7-35CC80657EB4}" name="Settings" displayName="Settings" ref="B2:I17" totalsRowShown="0" headerRowDxfId="106" dataDxfId="105">
  <autoFilter ref="B2:I17" xr:uid="{2A8A65BF-0537-4345-A7A7-35CC80657EB4}"/>
  <tableColumns count="8">
    <tableColumn id="1" xr3:uid="{D343AE01-EC93-43F2-83B1-22808AD81BB4}" name="League" dataDxfId="104"/>
    <tableColumn id="2" xr3:uid="{A84C8979-C032-4935-AC93-BEF10AF5992C}" name="Station Assignment" dataDxfId="103"/>
    <tableColumn id="3" xr3:uid="{39CF7976-6F3F-4B3C-9339-8394448440D4}" name="Competency" dataDxfId="102"/>
    <tableColumn id="6" xr3:uid="{174908D8-2354-4CCC-AECB-871D6CBBFABA}" name="Positions" dataDxfId="101"/>
    <tableColumn id="8" xr3:uid="{5D1FF01A-7B31-4B66-B0D2-B75AB653B10B}" name="Current League" dataDxfId="100">
      <calculatedColumnFormula>PP1_League</calculatedColumnFormula>
    </tableColumn>
    <tableColumn id="7" xr3:uid="{B5A0C3EA-4A7C-4B57-B2C3-A28A6C759CB6}" name="Teams" dataDxfId="99">
      <calculatedColumnFormula array="1">_xlfn.SWITCH(
   Settings[[#This Row],[Current League]],
   Settings!$B$21, INDEX(Settings!$B22,1),
   Settings!$C$21, INDEX(Settings!$C22,1),
   Settings!$D$21, INDEX(Settings!$D22,1),
   Settings!$E$21, INDEX(Settings!$E22,1),
   Settings!$F$21, INDEX(Settings!$F22,1)
)</calculatedColumnFormula>
    </tableColumn>
    <tableColumn id="4" xr3:uid="{1C9C89F3-8100-40B5-8CB3-C0F7672E98DD}" name="Coaches" dataDxfId="98"/>
    <tableColumn id="5" xr3:uid="{C915B288-64A2-41DD-9055-D768C352951A}" name="Players" dataDxfId="97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carpygang.com/common/_GetDownload.aspx?d=d06SM21oV7%2fN0GBeSjr09vO5U83wqrYR12LSYeti0CY%3d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11BDA-9D9C-4BCC-B737-B4A1404E4F74}">
  <sheetPr codeName="Sheet2">
    <tabColor rgb="FFC00000"/>
    <pageSetUpPr fitToPage="1"/>
  </sheetPr>
  <dimension ref="B1:BA50"/>
  <sheetViews>
    <sheetView tabSelected="1" zoomScale="90" zoomScaleNormal="90" workbookViewId="0">
      <pane ySplit="2" topLeftCell="A3" activePane="bottomLeft" state="frozen"/>
      <selection pane="bottomLeft" activeCell="L2" sqref="L2"/>
    </sheetView>
  </sheetViews>
  <sheetFormatPr defaultColWidth="9" defaultRowHeight="15" x14ac:dyDescent="0.25"/>
  <cols>
    <col min="1" max="1" width="3.28515625" customWidth="1"/>
    <col min="2" max="2" width="9" style="1" customWidth="1"/>
    <col min="3" max="3" width="11.140625" style="6" bestFit="1" customWidth="1"/>
    <col min="4" max="4" width="21.28515625" style="1" bestFit="1" customWidth="1"/>
    <col min="5" max="5" width="30" style="1" bestFit="1" customWidth="1"/>
    <col min="6" max="6" width="13.85546875" style="1" bestFit="1" customWidth="1"/>
    <col min="7" max="7" width="30.42578125" style="1" bestFit="1" customWidth="1"/>
    <col min="8" max="8" width="19.5703125" style="1" bestFit="1" customWidth="1"/>
    <col min="9" max="9" width="12.140625" style="1" customWidth="1"/>
    <col min="10" max="10" width="2" customWidth="1"/>
    <col min="11" max="11" width="12.140625" customWidth="1"/>
    <col min="12" max="12" width="18.42578125" bestFit="1" customWidth="1"/>
    <col min="13" max="13" width="13.28515625" bestFit="1" customWidth="1"/>
    <col min="14" max="14" width="12.140625" customWidth="1"/>
    <col min="15" max="15" width="2.140625" customWidth="1"/>
    <col min="16" max="16" width="12.140625" customWidth="1"/>
    <col min="17" max="17" width="14.7109375" bestFit="1" customWidth="1"/>
    <col min="18" max="18" width="13" customWidth="1"/>
    <col min="19" max="19" width="12.140625" customWidth="1"/>
    <col min="20" max="26" width="10.140625" customWidth="1"/>
    <col min="27" max="51" width="9" style="4" customWidth="1"/>
  </cols>
  <sheetData>
    <row r="1" spans="2:53" ht="15.75" thickBot="1" x14ac:dyDescent="0.3"/>
    <row r="2" spans="2:53" ht="30.75" thickBot="1" x14ac:dyDescent="0.3">
      <c r="B2" s="105" t="s">
        <v>0</v>
      </c>
      <c r="C2" s="37" t="s">
        <v>1</v>
      </c>
      <c r="D2" s="106" t="s">
        <v>2</v>
      </c>
      <c r="E2" s="106" t="s">
        <v>3</v>
      </c>
      <c r="F2" s="107" t="s">
        <v>4</v>
      </c>
      <c r="G2" s="106" t="s">
        <v>5</v>
      </c>
      <c r="H2" s="107" t="s">
        <v>6</v>
      </c>
      <c r="I2" s="19" t="s">
        <v>7</v>
      </c>
      <c r="K2" s="20" t="s">
        <v>8</v>
      </c>
      <c r="L2" s="82" t="s">
        <v>43</v>
      </c>
      <c r="P2" s="20" t="s">
        <v>9</v>
      </c>
      <c r="Q2" s="83" t="s">
        <v>58</v>
      </c>
      <c r="AA2" s="5" t="s">
        <v>10</v>
      </c>
      <c r="BA2" s="43" t="s">
        <v>12</v>
      </c>
    </row>
    <row r="3" spans="2:53" ht="16.5" thickTop="1" thickBot="1" x14ac:dyDescent="0.3">
      <c r="B3" s="84">
        <v>0.72916666666666663</v>
      </c>
      <c r="C3" s="55">
        <v>1.3888888888888889E-3</v>
      </c>
      <c r="D3" s="50" t="s">
        <v>100</v>
      </c>
      <c r="E3" s="7" t="s">
        <v>103</v>
      </c>
      <c r="F3" s="53" t="s">
        <v>11</v>
      </c>
      <c r="G3" s="11" t="str">
        <f>IF($E3="","",
 IF(
    _xlfn.XLOOKUP($E3,DrillsTable[Drill],DrillsTable[Equipment],"",0) = "",
    "None",
    _xlfn.XLOOKUP($E3,DrillsTable[Drill],DrillsTable[Equipment],"",0)
 )
)</f>
        <v>None</v>
      </c>
      <c r="H3" s="12" t="str">
        <f>_xlfn.LET(
  _xlpm.result, _xlfn.XLOOKUP($E3, DrillsTable[Drill], DrillsTable[Competition], "", 0),
  IF(_xlpm.result = "", "", _xlpm.result)
)</f>
        <v/>
      </c>
      <c r="I3" s="17" t="str">
        <f>IF($E3="","",
 IF(
    _xlfn.XLOOKUP($E3,DrillsTable[Drill],DrillsTable[Reference],"",0) = "",
    "",
    HYPERLINK(_xlfn.XLOOKUP($E3,DrillsTable[Drill],DrillsTable[Reference],"",0),"Link")
 )
)</f>
        <v/>
      </c>
      <c r="AA3" s="4" t="str" cm="1">
        <f t="array" ref="AA3:AE3">TRANSPOSE(_xlfn._xlws.FILTER(
   Drills_Drill,
   (Drills_Competency=$D3)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Pin up</v>
      </c>
      <c r="AB3" s="4" t="str">
        <v>Dynamic Stretching Routine</v>
      </c>
      <c r="AC3" s="4" t="str">
        <v>Sprints</v>
      </c>
      <c r="AD3" s="4" t="str">
        <v>Chalk Talk</v>
      </c>
      <c r="AE3" s="4" t="str">
        <v>Water Break</v>
      </c>
      <c r="BA3" t="str" cm="1">
        <f t="array" ref="BA3:BA21">_xlfn.VSTACK($F$33,$E$3:$E$20)</f>
        <v>Specialty Pullout</v>
      </c>
    </row>
    <row r="4" spans="2:53" ht="15.75" thickBot="1" x14ac:dyDescent="0.3">
      <c r="B4" s="35">
        <f t="shared" ref="B4:B16" si="0">IF($C4="", "", $B3 + $C3)</f>
        <v>0.73055555555555551</v>
      </c>
      <c r="C4" s="55">
        <v>1.0416666666666666E-2</v>
      </c>
      <c r="D4" s="50" t="s">
        <v>100</v>
      </c>
      <c r="E4" s="7" t="s">
        <v>61</v>
      </c>
      <c r="F4" s="53" t="s">
        <v>11</v>
      </c>
      <c r="G4" s="11" t="str">
        <f>IF($E4="","",
 IF(
    _xlfn.XLOOKUP($E4,DrillsTable[Drill],DrillsTable[Equipment],"",0) = "",
    "None",
    _xlfn.XLOOKUP($E4,DrillsTable[Drill],DrillsTable[Equipment],"",0)
 )
)</f>
        <v>None</v>
      </c>
      <c r="H4" s="12" t="str">
        <f>_xlfn.LET(
  _xlpm.result, _xlfn.XLOOKUP($E4, DrillsTable[Drill], DrillsTable[Competition], "", 0),
  IF(_xlpm.result = "", "", _xlpm.result)
)</f>
        <v/>
      </c>
      <c r="I4" s="17" t="str">
        <f>IF($E4="","",
 IF(
    _xlfn.XLOOKUP($E4,DrillsTable[Drill],DrillsTable[Reference],"",0) = "",
    "",
    HYPERLINK(_xlfn.XLOOKUP($E4,DrillsTable[Drill],DrillsTable[Reference],"",0),"Link")
 )
)</f>
        <v/>
      </c>
      <c r="K4" s="123" t="s">
        <v>12</v>
      </c>
      <c r="L4" s="124"/>
      <c r="M4" s="124"/>
      <c r="N4" s="125"/>
      <c r="P4" s="123" t="s">
        <v>12</v>
      </c>
      <c r="Q4" s="124"/>
      <c r="R4" s="124"/>
      <c r="S4" s="125"/>
      <c r="AA4" s="4" t="str" cm="1">
        <f t="array" ref="AA4:AE4">TRANSPOSE(_xlfn._xlws.FILTER(
   Drills_Drill,
   (Drills_Competency=$D4)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Pin up</v>
      </c>
      <c r="AB4" s="4" t="str">
        <v>Dynamic Stretching Routine</v>
      </c>
      <c r="AC4" s="4" t="str">
        <v>Sprints</v>
      </c>
      <c r="AD4" s="4" t="str">
        <v>Chalk Talk</v>
      </c>
      <c r="AE4" s="4" t="str">
        <v>Water Break</v>
      </c>
      <c r="BA4" t="str">
        <v>Pin up</v>
      </c>
    </row>
    <row r="5" spans="2:53" ht="15.75" thickTop="1" x14ac:dyDescent="0.25">
      <c r="B5" s="35">
        <f t="shared" si="0"/>
        <v>0.74097222222222214</v>
      </c>
      <c r="C5" s="55">
        <v>5.5555555555555558E-3</v>
      </c>
      <c r="D5" s="50" t="s">
        <v>46</v>
      </c>
      <c r="E5" s="7" t="s">
        <v>108</v>
      </c>
      <c r="F5" s="53">
        <v>1</v>
      </c>
      <c r="G5" s="11" t="str">
        <f>IF($E5="","",
 IF(
    _xlfn.XLOOKUP($E5,DrillsTable[Drill],DrillsTable[Equipment],"",0) = "",
    "None",
    _xlfn.XLOOKUP($E5,DrillsTable[Drill],DrillsTable[Equipment],"",0)
 )
)</f>
        <v>Cones</v>
      </c>
      <c r="H5" s="12" t="str">
        <f>_xlfn.LET(
  _xlpm.result, _xlfn.XLOOKUP($E5, DrillsTable[Drill], DrillsTable[Competition], "", 0),
  IF(_xlpm.result = "", "", _xlpm.result)
)</f>
        <v>Yes</v>
      </c>
      <c r="I5" s="17" t="str">
        <f>IF($E5="","",
 IF(
    _xlfn.XLOOKUP($E5,DrillsTable[Drill],DrillsTable[Reference],"",0) = "",
    "",
    HYPERLINK(_xlfn.XLOOKUP($E5,DrillsTable[Drill],DrillsTable[Reference],"",0),"Link")
 )
)</f>
        <v>Link</v>
      </c>
      <c r="K5" s="120"/>
      <c r="L5" s="121"/>
      <c r="M5" s="121"/>
      <c r="N5" s="122"/>
      <c r="P5" s="120"/>
      <c r="Q5" s="121"/>
      <c r="R5" s="121"/>
      <c r="S5" s="122"/>
      <c r="AA5" s="4" t="str" cm="1">
        <f t="array" ref="AA5:AK5">TRANSPOSE(_xlfn._xlws.FILTER(
   Drills_Drill,
   (Drills_Competency=$D5)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Zig Zag Footwork Drill</v>
      </c>
      <c r="AB5" s="4" t="str">
        <v>L-Drill</v>
      </c>
      <c r="AC5" s="4" t="str">
        <v>T-Drill</v>
      </c>
      <c r="AD5" s="4" t="str">
        <v>Box Drill</v>
      </c>
      <c r="AE5" s="4" t="str">
        <v>Bag Drills</v>
      </c>
      <c r="AF5" s="4" t="str">
        <v>LB Box Drill</v>
      </c>
      <c r="AG5" s="4" t="str">
        <v>LB X-Mas Tree Drill</v>
      </c>
      <c r="AH5" s="4" t="str">
        <v>Defensive Back Drill</v>
      </c>
      <c r="AI5" s="4" t="str">
        <v>Agility Ladder Drills</v>
      </c>
      <c r="AJ5" s="4" t="str">
        <v>Mirror Drill</v>
      </c>
      <c r="AK5" s="4" t="str">
        <v>DB Call-out Drill (Right, Left, Back)</v>
      </c>
      <c r="BA5" t="str">
        <v>Dynamic Stretching Routine</v>
      </c>
    </row>
    <row r="6" spans="2:53" x14ac:dyDescent="0.25">
      <c r="B6" s="35">
        <f t="shared" si="0"/>
        <v>0.74652777777777768</v>
      </c>
      <c r="C6" s="55">
        <v>5.5555555555555558E-3</v>
      </c>
      <c r="D6" s="50" t="s">
        <v>47</v>
      </c>
      <c r="E6" s="7" t="s">
        <v>97</v>
      </c>
      <c r="F6" s="53">
        <v>2</v>
      </c>
      <c r="G6" s="11" t="str">
        <f>IF($E6="","",
 IF(
    _xlfn.XLOOKUP($E6,DrillsTable[Drill],DrillsTable[Equipment],"",0) = "",
    "None",
    _xlfn.XLOOKUP($E6,DrillsTable[Drill],DrillsTable[Equipment],"",0)
 )
)</f>
        <v>Cones</v>
      </c>
      <c r="H6" s="12" t="str">
        <f>_xlfn.LET(
  _xlpm.result, _xlfn.XLOOKUP($E6, DrillsTable[Drill], DrillsTable[Competition], "", 0),
  IF(_xlpm.result = "", "", _xlpm.result)
)</f>
        <v/>
      </c>
      <c r="I6" s="17" t="str">
        <f>IF($E6="","",
 IF(
    _xlfn.XLOOKUP($E6,DrillsTable[Drill],DrillsTable[Reference],"",0) = "",
    "",
    HYPERLINK(_xlfn.XLOOKUP($E6,DrillsTable[Drill],DrillsTable[Reference],"",0),"Link")
 )
)</f>
        <v/>
      </c>
      <c r="K6" s="62"/>
      <c r="L6" s="63"/>
      <c r="M6" s="63"/>
      <c r="N6" s="64"/>
      <c r="P6" s="62"/>
      <c r="Q6" s="63"/>
      <c r="R6" s="63"/>
      <c r="S6" s="64"/>
      <c r="AA6" s="4" t="str" cm="1">
        <f t="array" ref="AA6:AN6">TRANSPOSE(_xlfn._xlws.FILTER(
   Drills_Drill,
   (Drills_Competency=$D6)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Receiving/Catching a ball</v>
      </c>
      <c r="AB6" s="4" t="str">
        <v>QB Footwork - 3 Step Drop</v>
      </c>
      <c r="AC6" s="4" t="str">
        <v>QB Footwork - Fake Handoff Rollout</v>
      </c>
      <c r="AD6" s="4" t="str">
        <v>QB Footwork - Toss/Pitch</v>
      </c>
      <c r="AE6" s="4" t="str">
        <v>Receiver Stance - First Step Explosion</v>
      </c>
      <c r="AF6" s="4" t="str">
        <v>RB Stance - First Step Explosion</v>
      </c>
      <c r="AG6" s="4" t="str">
        <v>3 Point Stance - First Step Explosion</v>
      </c>
      <c r="AH6" s="4" t="str">
        <v>Handoff footwork - RB</v>
      </c>
      <c r="AI6" s="4" t="str">
        <v>Handoff footwork - QB</v>
      </c>
      <c r="AJ6" s="4" t="str">
        <v>Handoff footwork - QB &amp; RB</v>
      </c>
      <c r="AK6" s="4" t="str">
        <v>Pass Patterns - WR</v>
      </c>
      <c r="AL6" s="4" t="str">
        <v>Ball Security Overview</v>
      </c>
      <c r="AM6" s="4" t="str">
        <v>Stance Simon Says</v>
      </c>
      <c r="AN6" s="4" t="str">
        <v>Turn and Burn</v>
      </c>
      <c r="BA6" t="str">
        <v>Box Drill</v>
      </c>
    </row>
    <row r="7" spans="2:53" x14ac:dyDescent="0.25">
      <c r="B7" s="35">
        <f t="shared" si="0"/>
        <v>0.75208333333333321</v>
      </c>
      <c r="C7" s="55">
        <v>5.5555555555555558E-3</v>
      </c>
      <c r="D7" s="50" t="s">
        <v>47</v>
      </c>
      <c r="E7" s="7" t="s">
        <v>63</v>
      </c>
      <c r="F7" s="53">
        <v>3</v>
      </c>
      <c r="G7" s="11" t="str">
        <f>IF($E7="","",
 IF(
    _xlfn.XLOOKUP($E7,DrillsTable[Drill],DrillsTable[Equipment],"",0) = "",
    "None",
    _xlfn.XLOOKUP($E7,DrillsTable[Drill],DrillsTable[Equipment],"",0)
 )
)</f>
        <v>Tennis ball, cones</v>
      </c>
      <c r="H7" s="12" t="str">
        <f>_xlfn.LET(
  _xlpm.result, _xlfn.XLOOKUP($E7, DrillsTable[Drill], DrillsTable[Competition], "", 0),
  IF(_xlpm.result = "", "", _xlpm.result)
)</f>
        <v>Yes</v>
      </c>
      <c r="I7" s="17" t="str">
        <f>IF($E7="","",
 IF(
    _xlfn.XLOOKUP($E7,DrillsTable[Drill],DrillsTable[Reference],"",0) = "",
    "",
    HYPERLINK(_xlfn.XLOOKUP($E7,DrillsTable[Drill],DrillsTable[Reference],"",0),"Link")
 )
)</f>
        <v/>
      </c>
      <c r="K7" s="65"/>
      <c r="L7" s="66"/>
      <c r="M7" s="66"/>
      <c r="N7" s="67"/>
      <c r="P7" s="65"/>
      <c r="Q7" s="66"/>
      <c r="R7" s="66"/>
      <c r="S7" s="67"/>
      <c r="AA7" s="4" t="str" cm="1">
        <f t="array" ref="AA7:AN7">TRANSPOSE(_xlfn._xlws.FILTER(
   Drills_Drill,
   (Drills_Competency=$D7)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Receiving/Catching a ball</v>
      </c>
      <c r="AB7" s="4" t="str">
        <v>QB Footwork - 3 Step Drop</v>
      </c>
      <c r="AC7" s="4" t="str">
        <v>QB Footwork - Fake Handoff Rollout</v>
      </c>
      <c r="AD7" s="4" t="str">
        <v>QB Footwork - Toss/Pitch</v>
      </c>
      <c r="AE7" s="4" t="str">
        <v>Receiver Stance - First Step Explosion</v>
      </c>
      <c r="AF7" s="4" t="str">
        <v>RB Stance - First Step Explosion</v>
      </c>
      <c r="AG7" s="4" t="str">
        <v>3 Point Stance - First Step Explosion</v>
      </c>
      <c r="AH7" s="4" t="str">
        <v>Handoff footwork - RB</v>
      </c>
      <c r="AI7" s="4" t="str">
        <v>Handoff footwork - QB</v>
      </c>
      <c r="AJ7" s="4" t="str">
        <v>Handoff footwork - QB &amp; RB</v>
      </c>
      <c r="AK7" s="4" t="str">
        <v>Pass Patterns - WR</v>
      </c>
      <c r="AL7" s="4" t="str">
        <v>Ball Security Overview</v>
      </c>
      <c r="AM7" s="4" t="str">
        <v>Stance Simon Says</v>
      </c>
      <c r="AN7" s="4" t="str">
        <v>Turn and Burn</v>
      </c>
      <c r="BA7" t="str">
        <v>Pass Patterns - WR</v>
      </c>
    </row>
    <row r="8" spans="2:53" x14ac:dyDescent="0.25">
      <c r="B8" s="35">
        <f t="shared" si="0"/>
        <v>0.75763888888888875</v>
      </c>
      <c r="C8" s="55">
        <v>5.5555555555555558E-3</v>
      </c>
      <c r="D8" s="50" t="s">
        <v>47</v>
      </c>
      <c r="E8" s="7" t="s">
        <v>90</v>
      </c>
      <c r="F8" s="53">
        <v>4</v>
      </c>
      <c r="G8" s="11" t="str">
        <f>IF($E8="","",
 IF(
    _xlfn.XLOOKUP($E8,DrillsTable[Drill],DrillsTable[Equipment],"",0) = "",
    "None",
    _xlfn.XLOOKUP($E8,DrillsTable[Drill],DrillsTable[Equipment],"",0)
 )
)</f>
        <v>Cones</v>
      </c>
      <c r="H8" s="12" t="str">
        <f>_xlfn.LET(
  _xlpm.result, _xlfn.XLOOKUP($E8, DrillsTable[Drill], DrillsTable[Competition], "", 0),
  IF(_xlpm.result = "", "", _xlpm.result)
)</f>
        <v/>
      </c>
      <c r="I8" s="17" t="str">
        <f>IF($E8="","",
 IF(
    _xlfn.XLOOKUP($E8,DrillsTable[Drill],DrillsTable[Reference],"",0) = "",
    "",
    HYPERLINK(_xlfn.XLOOKUP($E8,DrillsTable[Drill],DrillsTable[Reference],"",0),"Link")
 )
)</f>
        <v/>
      </c>
      <c r="K8" s="65"/>
      <c r="L8" s="66"/>
      <c r="M8" s="66"/>
      <c r="N8" s="67"/>
      <c r="P8" s="65"/>
      <c r="Q8" s="66"/>
      <c r="R8" s="66"/>
      <c r="S8" s="67"/>
      <c r="AA8" s="4" t="str" cm="1">
        <f t="array" ref="AA8:AN8">TRANSPOSE(_xlfn._xlws.FILTER(
   Drills_Drill,
   (Drills_Competency=$D8)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Receiving/Catching a ball</v>
      </c>
      <c r="AB8" s="4" t="str">
        <v>QB Footwork - 3 Step Drop</v>
      </c>
      <c r="AC8" s="4" t="str">
        <v>QB Footwork - Fake Handoff Rollout</v>
      </c>
      <c r="AD8" s="4" t="str">
        <v>QB Footwork - Toss/Pitch</v>
      </c>
      <c r="AE8" s="4" t="str">
        <v>Receiver Stance - First Step Explosion</v>
      </c>
      <c r="AF8" s="4" t="str">
        <v>RB Stance - First Step Explosion</v>
      </c>
      <c r="AG8" s="4" t="str">
        <v>3 Point Stance - First Step Explosion</v>
      </c>
      <c r="AH8" s="4" t="str">
        <v>Handoff footwork - RB</v>
      </c>
      <c r="AI8" s="4" t="str">
        <v>Handoff footwork - QB</v>
      </c>
      <c r="AJ8" s="4" t="str">
        <v>Handoff footwork - QB &amp; RB</v>
      </c>
      <c r="AK8" s="4" t="str">
        <v>Pass Patterns - WR</v>
      </c>
      <c r="AL8" s="4" t="str">
        <v>Ball Security Overview</v>
      </c>
      <c r="AM8" s="4" t="str">
        <v>Stance Simon Says</v>
      </c>
      <c r="AN8" s="4" t="str">
        <v>Turn and Burn</v>
      </c>
      <c r="BA8" t="str">
        <v>Receiver Stance - First Step Explosion</v>
      </c>
    </row>
    <row r="9" spans="2:53" x14ac:dyDescent="0.25">
      <c r="B9" s="35">
        <f t="shared" si="0"/>
        <v>0.76319444444444429</v>
      </c>
      <c r="C9" s="55">
        <v>1.3888888888888889E-3</v>
      </c>
      <c r="D9" s="50" t="s">
        <v>100</v>
      </c>
      <c r="E9" s="7" t="s">
        <v>124</v>
      </c>
      <c r="F9" s="53" t="s">
        <v>11</v>
      </c>
      <c r="G9" s="11" t="str">
        <f>IF($E9="","",
 IF(
    _xlfn.XLOOKUP($E9,DrillsTable[Drill],DrillsTable[Equipment],"",0) = "",
    "None",
    _xlfn.XLOOKUP($E9,DrillsTable[Drill],DrillsTable[Equipment],"",0)
 )
)</f>
        <v>None</v>
      </c>
      <c r="H9" s="12" t="str">
        <f>_xlfn.LET(
  _xlpm.result, _xlfn.XLOOKUP($E9, DrillsTable[Drill], DrillsTable[Competition], "", 0),
  IF(_xlpm.result = "", "", _xlpm.result)
)</f>
        <v/>
      </c>
      <c r="I9" s="17" t="str">
        <f>IF($E9="","",
 IF(
    _xlfn.XLOOKUP($E9,DrillsTable[Drill],DrillsTable[Reference],"",0) = "",
    "",
    HYPERLINK(_xlfn.XLOOKUP($E9,DrillsTable[Drill],DrillsTable[Reference],"",0),"Link")
 )
)</f>
        <v/>
      </c>
      <c r="K9" s="65"/>
      <c r="L9" s="66"/>
      <c r="M9" s="66"/>
      <c r="N9" s="67"/>
      <c r="P9" s="65"/>
      <c r="Q9" s="66"/>
      <c r="R9" s="66"/>
      <c r="S9" s="67"/>
      <c r="AA9" s="4" t="str" cm="1">
        <f t="array" ref="AA9:AE9">TRANSPOSE(_xlfn._xlws.FILTER(
   Drills_Drill,
   (Drills_Competency=$D9)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Pin up</v>
      </c>
      <c r="AB9" s="4" t="str">
        <v>Dynamic Stretching Routine</v>
      </c>
      <c r="AC9" s="4" t="str">
        <v>Sprints</v>
      </c>
      <c r="AD9" s="4" t="str">
        <v>Chalk Talk</v>
      </c>
      <c r="AE9" s="4" t="str">
        <v>Water Break</v>
      </c>
      <c r="BA9" t="str">
        <v>QB Footwork - Toss/Pitch</v>
      </c>
    </row>
    <row r="10" spans="2:53" x14ac:dyDescent="0.25">
      <c r="B10" s="35">
        <f t="shared" si="0"/>
        <v>0.76458333333333317</v>
      </c>
      <c r="C10" s="55">
        <v>5.5555555555555558E-3</v>
      </c>
      <c r="D10" s="50" t="s">
        <v>49</v>
      </c>
      <c r="E10" s="7" t="s">
        <v>95</v>
      </c>
      <c r="F10" s="53">
        <v>1</v>
      </c>
      <c r="G10" s="11" t="str">
        <f>IF($E10="","",
 IF(
    _xlfn.XLOOKUP($E10,DrillsTable[Drill],DrillsTable[Equipment],"",0) = "",
    "None",
    _xlfn.XLOOKUP($E10,DrillsTable[Drill],DrillsTable[Equipment],"",0)
 )
)</f>
        <v>Cones</v>
      </c>
      <c r="H10" s="12" t="str">
        <f>_xlfn.LET(
  _xlpm.result, _xlfn.XLOOKUP($E10, DrillsTable[Drill], DrillsTable[Competition], "", 0),
  IF(_xlpm.result = "", "", _xlpm.result)
)</f>
        <v/>
      </c>
      <c r="I10" s="17" t="str">
        <f>IF($E10="","",
 IF(
    _xlfn.XLOOKUP($E10,DrillsTable[Drill],DrillsTable[Reference],"",0) = "",
    "",
    HYPERLINK(_xlfn.XLOOKUP($E10,DrillsTable[Drill],DrillsTable[Reference],"",0),"Link")
 )
)</f>
        <v/>
      </c>
      <c r="K10" s="65"/>
      <c r="L10" s="66"/>
      <c r="M10" s="66"/>
      <c r="N10" s="67"/>
      <c r="P10" s="65"/>
      <c r="Q10" s="66"/>
      <c r="R10" s="66"/>
      <c r="S10" s="67"/>
      <c r="AA10" s="4" t="str" cm="1">
        <f t="array" ref="AA10:AF10">TRANSPOSE(_xlfn._xlws.FILTER(
   Drills_Drill,
   (Drills_Competency=$D10)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Playbook - Walkthrough</v>
      </c>
      <c r="AB10" s="4" t="str">
        <v>QB/WR Pass Routes</v>
      </c>
      <c r="AC10" s="4" t="str">
        <v>QB/RB Handoff Drill</v>
      </c>
      <c r="AD10" s="4" t="str">
        <v>QB/RB Toss/Pitch Drill</v>
      </c>
      <c r="AE10" s="4" t="str">
        <v>QB/RB Handoff Cut Drill</v>
      </c>
      <c r="AF10" s="4" t="str">
        <v>Playbook - Full Speed</v>
      </c>
      <c r="BA10" t="str">
        <v>Water Break</v>
      </c>
    </row>
    <row r="11" spans="2:53" ht="15.75" thickBot="1" x14ac:dyDescent="0.3">
      <c r="B11" s="35">
        <f t="shared" si="0"/>
        <v>0.77013888888888871</v>
      </c>
      <c r="C11" s="55">
        <v>5.5555555555555558E-3</v>
      </c>
      <c r="D11" s="50" t="s">
        <v>47</v>
      </c>
      <c r="E11" s="7" t="s">
        <v>130</v>
      </c>
      <c r="F11" s="53">
        <v>2</v>
      </c>
      <c r="G11" s="11" t="str">
        <f>IF($E11="","",
 IF(
    _xlfn.XLOOKUP($E11,DrillsTable[Drill],DrillsTable[Equipment],"",0) = "",
    "None",
    _xlfn.XLOOKUP($E11,DrillsTable[Drill],DrillsTable[Equipment],"",0)
 )
)</f>
        <v>Ball</v>
      </c>
      <c r="H11" s="12" t="str">
        <f>_xlfn.LET(
  _xlpm.result, _xlfn.XLOOKUP($E11, DrillsTable[Drill], DrillsTable[Competition], "", 0),
  IF(_xlpm.result = "", "", _xlpm.result)
)</f>
        <v>Yes</v>
      </c>
      <c r="I11" s="17" t="str">
        <f>IF($E11="","",
 IF(
    _xlfn.XLOOKUP($E11,DrillsTable[Drill],DrillsTable[Reference],"",0) = "",
    "",
    HYPERLINK(_xlfn.XLOOKUP($E11,DrillsTable[Drill],DrillsTable[Reference],"",0),"Link")
 )
)</f>
        <v/>
      </c>
      <c r="K11" s="68"/>
      <c r="L11" s="69"/>
      <c r="M11" s="69"/>
      <c r="N11" s="70"/>
      <c r="P11" s="68"/>
      <c r="Q11" s="69"/>
      <c r="R11" s="69"/>
      <c r="S11" s="70"/>
      <c r="AA11" s="4" t="str" cm="1">
        <f t="array" ref="AA11:AN11">TRANSPOSE(_xlfn._xlws.FILTER(
   Drills_Drill,
   (Drills_Competency=$D11)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Receiving/Catching a ball</v>
      </c>
      <c r="AB11" s="4" t="str">
        <v>QB Footwork - 3 Step Drop</v>
      </c>
      <c r="AC11" s="4" t="str">
        <v>QB Footwork - Fake Handoff Rollout</v>
      </c>
      <c r="AD11" s="4" t="str">
        <v>QB Footwork - Toss/Pitch</v>
      </c>
      <c r="AE11" s="4" t="str">
        <v>Receiver Stance - First Step Explosion</v>
      </c>
      <c r="AF11" s="4" t="str">
        <v>RB Stance - First Step Explosion</v>
      </c>
      <c r="AG11" s="4" t="str">
        <v>3 Point Stance - First Step Explosion</v>
      </c>
      <c r="AH11" s="4" t="str">
        <v>Handoff footwork - RB</v>
      </c>
      <c r="AI11" s="4" t="str">
        <v>Handoff footwork - QB</v>
      </c>
      <c r="AJ11" s="4" t="str">
        <v>Handoff footwork - QB &amp; RB</v>
      </c>
      <c r="AK11" s="4" t="str">
        <v>Pass Patterns - WR</v>
      </c>
      <c r="AL11" s="4" t="str">
        <v>Ball Security Overview</v>
      </c>
      <c r="AM11" s="4" t="str">
        <v>Stance Simon Says</v>
      </c>
      <c r="AN11" s="4" t="str">
        <v>Turn and Burn</v>
      </c>
      <c r="BA11" t="str">
        <v>QB/RB Toss/Pitch Drill</v>
      </c>
    </row>
    <row r="12" spans="2:53" ht="15.75" thickBot="1" x14ac:dyDescent="0.3">
      <c r="B12" s="35">
        <f t="shared" si="0"/>
        <v>0.77569444444444424</v>
      </c>
      <c r="C12" s="55">
        <v>5.5555555555555558E-3</v>
      </c>
      <c r="D12" s="50" t="s">
        <v>62</v>
      </c>
      <c r="E12" s="7" t="s">
        <v>118</v>
      </c>
      <c r="F12" s="53">
        <v>3</v>
      </c>
      <c r="G12" s="11" t="str">
        <f>IF($E12="","",
 IF(
    _xlfn.XLOOKUP($E12,DrillsTable[Drill],DrillsTable[Equipment],"",0) = "",
    "None",
    _xlfn.XLOOKUP($E12,DrillsTable[Drill],DrillsTable[Equipment],"",0)
 )
)</f>
        <v>None</v>
      </c>
      <c r="H12" s="12" t="str">
        <f>_xlfn.LET(
  _xlpm.result, _xlfn.XLOOKUP($E12, DrillsTable[Drill], DrillsTable[Competition], "", 0),
  IF(_xlpm.result = "", "", _xlpm.result)
)</f>
        <v>Yes</v>
      </c>
      <c r="I12" s="17" t="str">
        <f>IF($E12="","",
 IF(
    _xlfn.XLOOKUP($E12,DrillsTable[Drill],DrillsTable[Reference],"",0) = "",
    "",
    HYPERLINK(_xlfn.XLOOKUP($E12,DrillsTable[Drill],DrillsTable[Reference],"",0),"Link")
 )
)</f>
        <v/>
      </c>
      <c r="AA12" s="4" t="str" cm="1">
        <f t="array" ref="AA12:AG12">TRANSPOSE(_xlfn._xlws.FILTER(
   Drills_Drill,
   (Drills_Competency=$D12)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2 on 2 - LB Switch or Stick (Communication)</v>
      </c>
      <c r="AB12" s="4" t="str">
        <v>1 on 1 - Pursuit Guantlet</v>
      </c>
      <c r="AC12" s="4" t="str">
        <v>1 on 1 - Handoff Gauntlet</v>
      </c>
      <c r="AD12" s="4" t="str">
        <v>1 on 1 - Toss/Pitch Pursuit</v>
      </c>
      <c r="AE12" s="4" t="str">
        <v>1 on 1 - Pass Coverage</v>
      </c>
      <c r="AF12" s="4" t="str">
        <v>Red Rover</v>
      </c>
      <c r="AG12" s="4" t="str">
        <v>Box Drill Relay</v>
      </c>
      <c r="BA12" t="str">
        <v>Turn and Burn</v>
      </c>
    </row>
    <row r="13" spans="2:53" ht="15.75" thickBot="1" x14ac:dyDescent="0.3">
      <c r="B13" s="35">
        <f t="shared" si="0"/>
        <v>0.78124999999999978</v>
      </c>
      <c r="C13" s="55">
        <v>5.5555555555555558E-3</v>
      </c>
      <c r="D13" s="50" t="s">
        <v>62</v>
      </c>
      <c r="E13" s="7" t="s">
        <v>105</v>
      </c>
      <c r="F13" s="53">
        <v>4</v>
      </c>
      <c r="G13" s="11" t="str">
        <f>IF($E13="","",
 IF(
    _xlfn.XLOOKUP($E13,DrillsTable[Drill],DrillsTable[Equipment],"",0) = "",
    "None",
    _xlfn.XLOOKUP($E13,DrillsTable[Drill],DrillsTable[Equipment],"",0)
 )
)</f>
        <v>Cones</v>
      </c>
      <c r="H13" s="12" t="str">
        <f>_xlfn.LET(
  _xlpm.result, _xlfn.XLOOKUP($E13, DrillsTable[Drill], DrillsTable[Competition], "", 0),
  IF(_xlpm.result = "", "", _xlpm.result)
)</f>
        <v>Yes</v>
      </c>
      <c r="I13" s="17" t="str">
        <f>IF($E13="","",
 IF(
    _xlfn.XLOOKUP($E13,DrillsTable[Drill],DrillsTable[Reference],"",0) = "",
    "",
    HYPERLINK(_xlfn.XLOOKUP($E13,DrillsTable[Drill],DrillsTable[Reference],"",0),"Link")
 )
)</f>
        <v/>
      </c>
      <c r="K13" s="123" t="s">
        <v>12</v>
      </c>
      <c r="L13" s="124"/>
      <c r="M13" s="124"/>
      <c r="N13" s="125"/>
      <c r="P13" s="123" t="s">
        <v>12</v>
      </c>
      <c r="Q13" s="124"/>
      <c r="R13" s="124"/>
      <c r="S13" s="125"/>
      <c r="AA13" s="4" t="str" cm="1">
        <f t="array" ref="AA13:AG13">TRANSPOSE(_xlfn._xlws.FILTER(
   Drills_Drill,
   (Drills_Competency=$D13)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2 on 2 - LB Switch or Stick (Communication)</v>
      </c>
      <c r="AB13" s="4" t="str">
        <v>1 on 1 - Pursuit Guantlet</v>
      </c>
      <c r="AC13" s="4" t="str">
        <v>1 on 1 - Handoff Gauntlet</v>
      </c>
      <c r="AD13" s="4" t="str">
        <v>1 on 1 - Toss/Pitch Pursuit</v>
      </c>
      <c r="AE13" s="4" t="str">
        <v>1 on 1 - Pass Coverage</v>
      </c>
      <c r="AF13" s="4" t="str">
        <v>Red Rover</v>
      </c>
      <c r="AG13" s="4" t="str">
        <v>Box Drill Relay</v>
      </c>
      <c r="BA13" t="str">
        <v>1 on 1 - Pass Coverage</v>
      </c>
    </row>
    <row r="14" spans="2:53" ht="15.75" thickTop="1" x14ac:dyDescent="0.25">
      <c r="B14" s="35">
        <f t="shared" si="0"/>
        <v>0.78680555555555531</v>
      </c>
      <c r="C14" s="55">
        <v>3.472222222222222E-3</v>
      </c>
      <c r="D14" s="50" t="s">
        <v>100</v>
      </c>
      <c r="E14" s="7" t="s">
        <v>101</v>
      </c>
      <c r="F14" s="53" t="s">
        <v>11</v>
      </c>
      <c r="G14" s="11" t="str">
        <f>IF($E14="","",
 IF(
    _xlfn.XLOOKUP($E14,DrillsTable[Drill],DrillsTable[Equipment],"",0) = "",
    "None",
    _xlfn.XLOOKUP($E14,DrillsTable[Drill],DrillsTable[Equipment],"",0)
 )
)</f>
        <v>None</v>
      </c>
      <c r="H14" s="12" t="str">
        <f>_xlfn.LET(
  _xlpm.result, _xlfn.XLOOKUP($E14, DrillsTable[Drill], DrillsTable[Competition], "", 0),
  IF(_xlpm.result = "", "", _xlpm.result)
)</f>
        <v/>
      </c>
      <c r="I14" s="17" t="str">
        <f>IF($E14="","",
 IF(
    _xlfn.XLOOKUP($E14,DrillsTable[Drill],DrillsTable[Reference],"",0) = "",
    "",
    HYPERLINK(_xlfn.XLOOKUP($E14,DrillsTable[Drill],DrillsTable[Reference],"",0),"Link")
 )
)</f>
        <v/>
      </c>
      <c r="K14" s="120"/>
      <c r="L14" s="121"/>
      <c r="M14" s="121"/>
      <c r="N14" s="122"/>
      <c r="P14" s="120"/>
      <c r="Q14" s="121"/>
      <c r="R14" s="121"/>
      <c r="S14" s="122"/>
      <c r="AA14" s="4" t="str" cm="1">
        <f t="array" ref="AA14:AE14">TRANSPOSE(_xlfn._xlws.FILTER(
   Drills_Drill,
   (Drills_Competency=$D14)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Pin up</v>
      </c>
      <c r="AB14" s="4" t="str">
        <v>Dynamic Stretching Routine</v>
      </c>
      <c r="AC14" s="4" t="str">
        <v>Sprints</v>
      </c>
      <c r="AD14" s="4" t="str">
        <v>Chalk Talk</v>
      </c>
      <c r="AE14" s="4" t="str">
        <v>Water Break</v>
      </c>
      <c r="BA14" t="str">
        <v>1 on 1 - Handoff Gauntlet</v>
      </c>
    </row>
    <row r="15" spans="2:53" x14ac:dyDescent="0.25">
      <c r="B15" s="35" t="str">
        <f t="shared" si="0"/>
        <v/>
      </c>
      <c r="C15" s="55"/>
      <c r="D15" s="50"/>
      <c r="E15" s="7"/>
      <c r="F15" s="53"/>
      <c r="G15" s="11" t="str">
        <f>IF($E15="","",
 IF(
    _xlfn.XLOOKUP($E15,DrillsTable[Drill],DrillsTable[Equipment],"",0) = "",
    "None",
    _xlfn.XLOOKUP($E15,DrillsTable[Drill],DrillsTable[Equipment],"",0)
 )
)</f>
        <v/>
      </c>
      <c r="H15" s="12" t="str">
        <f>_xlfn.LET(
  _xlpm.result, _xlfn.XLOOKUP($E15, DrillsTable[Drill], DrillsTable[Competition], "", 0),
  IF(_xlpm.result = "", "", _xlpm.result)
)</f>
        <v/>
      </c>
      <c r="I15" s="17" t="str">
        <f>IF($E15="","",
 IF(
    _xlfn.XLOOKUP($E15,DrillsTable[Drill],DrillsTable[Reference],"",0) = "",
    "",
    HYPERLINK(_xlfn.XLOOKUP($E15,DrillsTable[Drill],DrillsTable[Reference],"",0),"Link")
 )
)</f>
        <v/>
      </c>
      <c r="K15" s="62"/>
      <c r="L15" s="63"/>
      <c r="M15" s="63"/>
      <c r="N15" s="64"/>
      <c r="P15" s="62"/>
      <c r="Q15" s="63"/>
      <c r="R15" s="63"/>
      <c r="S15" s="64"/>
      <c r="AA15" s="4" t="str" cm="1">
        <f t="array" ref="AA15">TRANSPOSE(_xlfn._xlws.FILTER(
   Drills_Drill,
   (Drills_Competency=$D15)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No matching drills</v>
      </c>
      <c r="BA15" t="str">
        <v>Chalk Talk</v>
      </c>
    </row>
    <row r="16" spans="2:53" x14ac:dyDescent="0.25">
      <c r="B16" s="35" t="str">
        <f t="shared" si="0"/>
        <v/>
      </c>
      <c r="C16" s="55"/>
      <c r="D16" s="50"/>
      <c r="E16" s="7"/>
      <c r="F16" s="53"/>
      <c r="G16" s="11" t="str">
        <f>IF($E16="","",
 IF(
    _xlfn.XLOOKUP($E16,DrillsTable[Drill],DrillsTable[Equipment],"",0) = "",
    "None",
    _xlfn.XLOOKUP($E16,DrillsTable[Drill],DrillsTable[Equipment],"",0)
 )
)</f>
        <v/>
      </c>
      <c r="H16" s="12" t="str">
        <f>_xlfn.LET(
  _xlpm.result, _xlfn.XLOOKUP($E16, DrillsTable[Drill], DrillsTable[Competition], "", 0),
  IF(_xlpm.result = "", "", _xlpm.result)
)</f>
        <v/>
      </c>
      <c r="I16" s="17" t="str">
        <f>IF($E16="","",
 IF(
    _xlfn.XLOOKUP($E16,DrillsTable[Drill],DrillsTable[Reference],"",0) = "",
    "",
    HYPERLINK(_xlfn.XLOOKUP($E16,DrillsTable[Drill],DrillsTable[Reference],"",0),"Link")
 )
)</f>
        <v/>
      </c>
      <c r="K16" s="65"/>
      <c r="L16" s="66"/>
      <c r="M16" s="66"/>
      <c r="N16" s="67"/>
      <c r="P16" s="65"/>
      <c r="Q16" s="66"/>
      <c r="R16" s="66"/>
      <c r="S16" s="67"/>
      <c r="AA16" s="4" t="str" cm="1">
        <f t="array" ref="AA16">TRANSPOSE(_xlfn._xlws.FILTER(
   Drills_Drill,
   (Drills_Competency=$D16)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No matching drills</v>
      </c>
      <c r="BA16">
        <v>0</v>
      </c>
    </row>
    <row r="17" spans="2:53" x14ac:dyDescent="0.25">
      <c r="B17" s="35" t="str">
        <f>IF($C17="", "", $B14 + $C14)</f>
        <v/>
      </c>
      <c r="C17" s="55"/>
      <c r="D17" s="50"/>
      <c r="E17" s="7"/>
      <c r="F17" s="53"/>
      <c r="G17" s="11" t="str">
        <f>IF($E17="","",
 IF(
    _xlfn.XLOOKUP($E17,DrillsTable[Drill],DrillsTable[Equipment],"",0) = "",
    "None",
    _xlfn.XLOOKUP($E17,DrillsTable[Drill],DrillsTable[Equipment],"",0)
 )
)</f>
        <v/>
      </c>
      <c r="H17" s="12" t="str">
        <f>_xlfn.LET(
  _xlpm.result, _xlfn.XLOOKUP($E17, DrillsTable[Drill], DrillsTable[Competition], "", 0),
  IF(_xlpm.result = "", "", _xlpm.result)
)</f>
        <v/>
      </c>
      <c r="I17" s="17" t="str">
        <f>IF($E17="","",
 IF(
    _xlfn.XLOOKUP($E17,DrillsTable[Drill],DrillsTable[Reference],"",0) = "",
    "",
    HYPERLINK(_xlfn.XLOOKUP($E17,DrillsTable[Drill],DrillsTable[Reference],"",0),"Link")
 )
)</f>
        <v/>
      </c>
      <c r="K17" s="65"/>
      <c r="L17" s="66"/>
      <c r="M17" s="66"/>
      <c r="N17" s="67"/>
      <c r="P17" s="65"/>
      <c r="Q17" s="66"/>
      <c r="R17" s="66"/>
      <c r="S17" s="67"/>
      <c r="AA17" s="4" t="str" cm="1">
        <f t="array" ref="AA17">TRANSPOSE(_xlfn._xlws.FILTER(
   Drills_Drill,
   (Drills_Competency=$D17)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No matching drills</v>
      </c>
      <c r="BA17">
        <v>0</v>
      </c>
    </row>
    <row r="18" spans="2:53" x14ac:dyDescent="0.25">
      <c r="B18" s="35" t="str">
        <f>IF($C18="", "", $B15 + $C15)</f>
        <v/>
      </c>
      <c r="C18" s="57"/>
      <c r="D18" s="104"/>
      <c r="E18" s="58"/>
      <c r="F18" s="67"/>
      <c r="G18" s="11" t="str">
        <f>IF($E18="","",
 IF(
    _xlfn.XLOOKUP($E18,DrillsTable[Drill],DrillsTable[Equipment],"",0) = "",
    "None",
    _xlfn.XLOOKUP($E18,DrillsTable[Drill],DrillsTable[Equipment],"",0)
 )
)</f>
        <v/>
      </c>
      <c r="H18" s="12" t="str">
        <f>_xlfn.LET(
  _xlpm.result, _xlfn.XLOOKUP($E18, DrillsTable[Drill], DrillsTable[Competition], "", 0),
  IF(_xlpm.result = "", "", _xlpm.result)
)</f>
        <v/>
      </c>
      <c r="I18" s="17" t="str">
        <f>IF($E18="","",
 IF(
    _xlfn.XLOOKUP($E18,DrillsTable[Drill],DrillsTable[Reference],"",0) = "",
    "",
    HYPERLINK(_xlfn.XLOOKUP($E18,DrillsTable[Drill],DrillsTable[Reference],"",0),"Link")
 )
)</f>
        <v/>
      </c>
      <c r="K18" s="65"/>
      <c r="L18" s="66"/>
      <c r="M18" s="66"/>
      <c r="N18" s="67"/>
      <c r="P18" s="65"/>
      <c r="Q18" s="66"/>
      <c r="R18" s="66"/>
      <c r="S18" s="67"/>
      <c r="AA18" s="4" t="str" cm="1">
        <f t="array" ref="AA18">TRANSPOSE(_xlfn._xlws.FILTER(
   Drills_Drill,
   (Drills_Competency=$D18)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No matching drills</v>
      </c>
      <c r="BA18">
        <v>0</v>
      </c>
    </row>
    <row r="19" spans="2:53" x14ac:dyDescent="0.25">
      <c r="B19" s="35" t="str">
        <f>IF($C19="", "", $B18 + $C18)</f>
        <v/>
      </c>
      <c r="C19" s="57"/>
      <c r="D19" s="104"/>
      <c r="E19" s="58"/>
      <c r="F19" s="67"/>
      <c r="G19" s="11" t="str">
        <f>IF($E19="","",
 IF(
    _xlfn.XLOOKUP($E19,DrillsTable[Drill],DrillsTable[Equipment],"",0) = "",
    "None",
    _xlfn.XLOOKUP($E19,DrillsTable[Drill],DrillsTable[Equipment],"",0)
 )
)</f>
        <v/>
      </c>
      <c r="H19" s="12" t="str">
        <f>_xlfn.LET(
  _xlpm.result, _xlfn.XLOOKUP($E19, DrillsTable[Drill], DrillsTable[Competition], "", 0),
  IF(_xlpm.result = "", "", _xlpm.result)
)</f>
        <v/>
      </c>
      <c r="I19" s="17" t="str">
        <f>IF($E19="","",
 IF(
    _xlfn.XLOOKUP($E19,DrillsTable[Drill],DrillsTable[Reference],"",0) = "",
    "",
    HYPERLINK(_xlfn.XLOOKUP($E19,DrillsTable[Drill],DrillsTable[Reference],"",0),"Link")
 )
)</f>
        <v/>
      </c>
      <c r="K19" s="65"/>
      <c r="L19" s="66"/>
      <c r="M19" s="66"/>
      <c r="N19" s="67"/>
      <c r="P19" s="65"/>
      <c r="Q19" s="66"/>
      <c r="R19" s="66"/>
      <c r="S19" s="67"/>
      <c r="AA19" s="4" t="str" cm="1">
        <f t="array" ref="AA19">TRANSPOSE(_xlfn._xlws.FILTER(
   Drills_Drill,
   (Drills_Competency=$D19)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No matching drills</v>
      </c>
      <c r="BA19">
        <v>0</v>
      </c>
    </row>
    <row r="20" spans="2:53" ht="15.75" thickBot="1" x14ac:dyDescent="0.3">
      <c r="B20" s="36" t="str">
        <f>IF($C20="", "", $B19 + $C19)</f>
        <v/>
      </c>
      <c r="C20" s="59"/>
      <c r="D20" s="60"/>
      <c r="E20" s="61"/>
      <c r="F20" s="70"/>
      <c r="G20" s="13" t="str">
        <f>IF($E20="","",
 IF(
    _xlfn.XLOOKUP($E20,DrillsTable[Drill],DrillsTable[Equipment],"",0) = "",
    "None",
    _xlfn.XLOOKUP($E20,DrillsTable[Drill],DrillsTable[Equipment],"",0)
 )
)</f>
        <v/>
      </c>
      <c r="H20" s="14" t="str">
        <f>_xlfn.LET(
  _xlpm.result, _xlfn.XLOOKUP($E20, DrillsTable[Drill], DrillsTable[Competition], "", 0),
  IF(_xlpm.result = "", "", _xlpm.result)
)</f>
        <v/>
      </c>
      <c r="I20" s="18" t="str">
        <f>IF($E20="","",
 IF(
    _xlfn.XLOOKUP($E20,DrillsTable[Drill],DrillsTable[Reference],"",0) = "",
    "",
    HYPERLINK(_xlfn.XLOOKUP($E20,DrillsTable[Drill],DrillsTable[Reference],"",0),"Link")
 )
)</f>
        <v/>
      </c>
      <c r="K20" s="68"/>
      <c r="L20" s="69"/>
      <c r="M20" s="69"/>
      <c r="N20" s="70"/>
      <c r="P20" s="68"/>
      <c r="Q20" s="69"/>
      <c r="R20" s="69"/>
      <c r="S20" s="70"/>
      <c r="AA20" s="4" t="str" cm="1">
        <f t="array" ref="AA20">TRANSPOSE(_xlfn._xlws.FILTER(
   Drills_Drill,
   (Drills_Competency=$D20) *
     (
       IF(
         PP1_League="Pee Wee", Drills_PW,
         IF(
           PP1_League="JV", Drills_JV,
           IF(
             PP1_League="Varsity", Drills_Varsity,
             IF(
               PP1_League="All CG", Drills_PW,
             Drills_VT
             )
           )
         )
       ) = "X"
     ),
   "No matching drills"
))</f>
        <v>No matching drills</v>
      </c>
      <c r="BA20">
        <v>0</v>
      </c>
    </row>
    <row r="21" spans="2:53" ht="15.75" thickBot="1" x14ac:dyDescent="0.3">
      <c r="B21" s="38" cm="1">
        <f t="array" ref="B21">LOOKUP(2, 1/(C3:C20&lt;&gt;""), C3:C20) + MAX(B3:B20)</f>
        <v>0.79027777777777752</v>
      </c>
      <c r="C21" s="39" t="s">
        <v>13</v>
      </c>
      <c r="H21" s="16" t="s">
        <v>14</v>
      </c>
      <c r="I21" s="15" t="str">
        <f>HYPERLINK(CG_Drills_Framework_Filepath,"CG Drills PDF")</f>
        <v>CG Drills PDF</v>
      </c>
      <c r="BA21">
        <v>0</v>
      </c>
    </row>
    <row r="22" spans="2:53" ht="15.75" thickBot="1" x14ac:dyDescent="0.3">
      <c r="L22" s="22" t="s">
        <v>15</v>
      </c>
      <c r="M22" s="23" t="s">
        <v>16</v>
      </c>
    </row>
    <row r="23" spans="2:53" ht="15.75" thickBot="1" x14ac:dyDescent="0.3">
      <c r="B23" s="101" t="s">
        <v>4</v>
      </c>
      <c r="C23" s="34" t="str">
        <f>Settings!G21</f>
        <v>Teams</v>
      </c>
      <c r="D23" s="32"/>
      <c r="E23" s="32"/>
      <c r="F23" s="32"/>
      <c r="G23" s="32"/>
      <c r="H23" s="32"/>
      <c r="I23" s="33"/>
      <c r="L23" s="21" t="s">
        <v>47</v>
      </c>
      <c r="M23" s="138">
        <v>2.2222222222222223E-2</v>
      </c>
    </row>
    <row r="24" spans="2:53" x14ac:dyDescent="0.25">
      <c r="B24" s="45" cm="1">
        <f t="array" ref="B24:B27">IFERROR(
  IF(
    C23="Players",
    _xlfn.VSTACK(_xlfn.SEQUENCE(MAX(F3:F20)), "Specialty Pullout"),
    _xlfn.SEQUENCE(MAX(F3:F20))
  ),
  ""
)</f>
        <v>1</v>
      </c>
      <c r="C24" s="71" t="s">
        <v>151</v>
      </c>
      <c r="D24" s="72"/>
      <c r="E24" s="72"/>
      <c r="F24" s="72"/>
      <c r="G24" s="73"/>
      <c r="H24" s="73"/>
      <c r="I24" s="74"/>
      <c r="L24" s="21" t="s">
        <v>100</v>
      </c>
      <c r="M24" s="138">
        <v>1.6666666666666666E-2</v>
      </c>
      <c r="AZ24" s="4"/>
    </row>
    <row r="25" spans="2:53" x14ac:dyDescent="0.25">
      <c r="B25" s="46">
        <v>2</v>
      </c>
      <c r="C25" s="75" t="s">
        <v>152</v>
      </c>
      <c r="D25" s="58"/>
      <c r="E25" s="58"/>
      <c r="F25" s="58"/>
      <c r="G25" s="58"/>
      <c r="H25" s="58"/>
      <c r="I25" s="67"/>
      <c r="L25" s="21" t="s">
        <v>62</v>
      </c>
      <c r="M25" s="138">
        <v>1.1111111111111112E-2</v>
      </c>
      <c r="AZ25" s="4"/>
    </row>
    <row r="26" spans="2:53" x14ac:dyDescent="0.25">
      <c r="B26" s="46">
        <v>3</v>
      </c>
      <c r="C26" s="75" t="s">
        <v>153</v>
      </c>
      <c r="D26" s="58"/>
      <c r="E26" s="58"/>
      <c r="F26" s="58"/>
      <c r="G26" s="58"/>
      <c r="H26" s="58"/>
      <c r="I26" s="67"/>
      <c r="L26" s="21" t="s">
        <v>46</v>
      </c>
      <c r="M26" s="138">
        <v>5.5555555555555558E-3</v>
      </c>
      <c r="AZ26" s="4"/>
    </row>
    <row r="27" spans="2:53" x14ac:dyDescent="0.25">
      <c r="B27" s="46">
        <v>4</v>
      </c>
      <c r="C27" s="75" t="s">
        <v>154</v>
      </c>
      <c r="D27" s="58"/>
      <c r="E27" s="58"/>
      <c r="F27" s="58"/>
      <c r="G27" s="58"/>
      <c r="H27" s="58"/>
      <c r="I27" s="67"/>
      <c r="L27" s="21" t="s">
        <v>49</v>
      </c>
      <c r="M27" s="138">
        <v>5.5555555555555558E-3</v>
      </c>
      <c r="AZ27" s="4"/>
    </row>
    <row r="28" spans="2:53" x14ac:dyDescent="0.25">
      <c r="B28" s="46"/>
      <c r="C28" s="75"/>
      <c r="D28" s="58"/>
      <c r="E28" s="58"/>
      <c r="F28" s="58"/>
      <c r="G28" s="58"/>
      <c r="H28" s="58"/>
      <c r="I28" s="67"/>
      <c r="L28" s="21" t="s">
        <v>17</v>
      </c>
      <c r="M28" s="138">
        <v>6.1111111111111116E-2</v>
      </c>
      <c r="AZ28" s="4"/>
    </row>
    <row r="29" spans="2:53" x14ac:dyDescent="0.25">
      <c r="B29" s="46"/>
      <c r="C29" s="75"/>
      <c r="D29" s="58"/>
      <c r="E29" s="58"/>
      <c r="F29" s="58"/>
      <c r="G29" s="58"/>
      <c r="H29" s="58"/>
      <c r="I29" s="67"/>
      <c r="AZ29" s="4"/>
    </row>
    <row r="30" spans="2:53" x14ac:dyDescent="0.25">
      <c r="B30" s="46"/>
      <c r="C30" s="75"/>
      <c r="D30" s="58"/>
      <c r="E30" s="58"/>
      <c r="F30" s="58"/>
      <c r="G30" s="58"/>
      <c r="H30" s="58"/>
      <c r="I30" s="67"/>
      <c r="AZ30" s="4"/>
    </row>
    <row r="31" spans="2:53" ht="15.75" thickBot="1" x14ac:dyDescent="0.3">
      <c r="B31" s="47"/>
      <c r="C31" s="76"/>
      <c r="D31" s="61"/>
      <c r="E31" s="61"/>
      <c r="F31" s="61"/>
      <c r="G31" s="61"/>
      <c r="H31" s="61"/>
      <c r="I31" s="70"/>
    </row>
    <row r="32" spans="2:53" ht="15.75" thickBot="1" x14ac:dyDescent="0.3">
      <c r="B32" s="48"/>
    </row>
    <row r="33" spans="2:27" ht="15.75" thickBot="1" x14ac:dyDescent="0.3">
      <c r="B33" s="49" t="s">
        <v>4</v>
      </c>
      <c r="C33" s="34" t="s">
        <v>18</v>
      </c>
      <c r="D33" s="33"/>
      <c r="F33" s="117" t="s">
        <v>19</v>
      </c>
      <c r="G33" s="118"/>
      <c r="H33" s="118"/>
      <c r="I33" s="119"/>
    </row>
    <row r="34" spans="2:27" ht="15.75" thickBot="1" x14ac:dyDescent="0.3">
      <c r="B34" s="45" cm="1">
        <f t="array" ref="B34:B37">_xlfn.ANCHORARRAY(B24)</f>
        <v>1</v>
      </c>
      <c r="C34" s="71" t="s">
        <v>39</v>
      </c>
      <c r="D34" s="77"/>
      <c r="F34" s="42" t="s">
        <v>1</v>
      </c>
      <c r="G34" s="40" t="s">
        <v>2</v>
      </c>
      <c r="H34" s="40" t="s">
        <v>3</v>
      </c>
      <c r="I34" s="41" t="s">
        <v>18</v>
      </c>
    </row>
    <row r="35" spans="2:27" ht="15.75" thickTop="1" x14ac:dyDescent="0.25">
      <c r="B35" s="46">
        <v>2</v>
      </c>
      <c r="C35" s="75" t="s">
        <v>175</v>
      </c>
      <c r="D35" s="67"/>
      <c r="F35" s="78"/>
      <c r="G35" s="104"/>
      <c r="H35" s="58"/>
      <c r="I35" s="79"/>
      <c r="AA35" s="4" t="str" cm="1">
        <f t="array" ref="AA35">TRANSPOSE(_xlfn._xlws.FILTER(
   Drills_Drill,
   (Drills_Competency=$G35) *
     (
       IF(
         PP1_League="Pee Wee", Drills_PW,
         IF(
           PP1_League="JV", Drills_JV,
           IF(
             PP1_League="Varsity", Drills_Varsity,
             Drills_VT
           )
         )
       ) = "X"
     ),
   "No matching drills"
))</f>
        <v>No matching drills</v>
      </c>
    </row>
    <row r="36" spans="2:27" x14ac:dyDescent="0.25">
      <c r="B36" s="46">
        <v>3</v>
      </c>
      <c r="C36" s="75" t="s">
        <v>172</v>
      </c>
      <c r="D36" s="67"/>
      <c r="F36" s="78"/>
      <c r="G36" s="104"/>
      <c r="H36" s="58"/>
      <c r="I36" s="79"/>
      <c r="AA36" s="4" t="str" cm="1">
        <f t="array" ref="AA36">TRANSPOSE(_xlfn._xlws.FILTER(
   Drills_Drill,
   (Drills_Competency=$G36) *
     (
       IF(
         PP1_League="Pee Wee", Drills_PW,
         IF(
           PP1_League="JV", Drills_JV,
           IF(
             PP1_League="Varsity", Drills_Varsity,
             Drills_VT
           )
         )
       ) = "X"
     ),
   "No matching drills"
))</f>
        <v>No matching drills</v>
      </c>
    </row>
    <row r="37" spans="2:27" x14ac:dyDescent="0.25">
      <c r="B37" s="46">
        <v>4</v>
      </c>
      <c r="C37" s="75" t="s">
        <v>42</v>
      </c>
      <c r="D37" s="67"/>
      <c r="F37" s="78"/>
      <c r="G37" s="104"/>
      <c r="H37" s="58"/>
      <c r="I37" s="79"/>
    </row>
    <row r="38" spans="2:27" x14ac:dyDescent="0.25">
      <c r="B38" s="46"/>
      <c r="C38" s="75"/>
      <c r="D38" s="67"/>
      <c r="F38" s="78"/>
      <c r="G38" s="104"/>
      <c r="H38" s="58"/>
      <c r="I38" s="79"/>
    </row>
    <row r="39" spans="2:27" x14ac:dyDescent="0.25">
      <c r="B39" s="46"/>
      <c r="C39" s="75"/>
      <c r="D39" s="67"/>
      <c r="F39" s="78"/>
      <c r="G39" s="104"/>
      <c r="H39" s="58"/>
      <c r="I39" s="79"/>
      <c r="AA39" s="4" t="str" cm="1">
        <f t="array" ref="AA39">TRANSPOSE(_xlfn._xlws.FILTER(
   Drills_Drill,
   (Drills_Competency=$G39) *
     (
       IF(
         PP1_League="Pee Wee", Drills_PW,
         IF(
           PP1_League="JV", Drills_JV,
           IF(
             PP1_League="Varsity", Drills_Varsity,
             Drills_VT
           )
         )
       ) = "X"
     ),
   "No matching drills"
))</f>
        <v>No matching drills</v>
      </c>
    </row>
    <row r="40" spans="2:27" x14ac:dyDescent="0.25">
      <c r="B40" s="46"/>
      <c r="C40" s="75"/>
      <c r="D40" s="67"/>
      <c r="F40" s="78"/>
      <c r="G40" s="104"/>
      <c r="H40" s="58"/>
      <c r="I40" s="79"/>
      <c r="AA40" s="4" t="str" cm="1">
        <f t="array" ref="AA40">TRANSPOSE(_xlfn._xlws.FILTER(
   Drills_Drill,
   (Drills_Competency=$G40) *
     (
       IF(
         PP1_League="Pee Wee", Drills_PW,
         IF(
           PP1_League="JV", Drills_JV,
           IF(
             PP1_League="Varsity", Drills_Varsity,
             Drills_VT
           )
         )
       ) = "X"
     ),
   "No matching drills"
))</f>
        <v>No matching drills</v>
      </c>
    </row>
    <row r="41" spans="2:27" ht="15.75" thickBot="1" x14ac:dyDescent="0.3">
      <c r="B41" s="47"/>
      <c r="C41" s="76"/>
      <c r="D41" s="70"/>
      <c r="F41" s="80"/>
      <c r="G41" s="60"/>
      <c r="H41" s="61"/>
      <c r="I41" s="81"/>
      <c r="AA41" s="4" t="str" cm="1">
        <f t="array" ref="AA41">TRANSPOSE(_xlfn._xlws.FILTER(
   Drills_Drill,
   (Drills_Competency=$G41) *
     (
       IF(
         PP1_League="Pee Wee", Drills_PW,
         IF(
           PP1_League="JV", Drills_JV,
           IF(
             PP1_League="Varsity", Drills_Varsity,
             Drills_VT
           )
         )
       ) = "X"
     ),
   "No matching drills"
))</f>
        <v>No matching drills</v>
      </c>
    </row>
    <row r="43" spans="2:27" x14ac:dyDescent="0.25">
      <c r="B43" s="115" t="s">
        <v>181</v>
      </c>
      <c r="C43" s="116"/>
      <c r="D43" s="116"/>
      <c r="E43" s="116"/>
      <c r="F43" s="116"/>
      <c r="G43" s="116"/>
      <c r="H43" s="116"/>
      <c r="I43" s="116"/>
    </row>
    <row r="44" spans="2:27" x14ac:dyDescent="0.25">
      <c r="B44" s="116"/>
      <c r="C44" s="116"/>
      <c r="D44" s="116"/>
      <c r="E44" s="116"/>
      <c r="F44" s="116"/>
      <c r="G44" s="116"/>
      <c r="H44" s="116"/>
      <c r="I44" s="116"/>
    </row>
    <row r="45" spans="2:27" x14ac:dyDescent="0.25">
      <c r="B45" s="116"/>
      <c r="C45" s="116"/>
      <c r="D45" s="116"/>
      <c r="E45" s="116"/>
      <c r="F45" s="116"/>
      <c r="G45" s="116"/>
      <c r="H45" s="116"/>
      <c r="I45" s="116"/>
    </row>
    <row r="46" spans="2:27" x14ac:dyDescent="0.25">
      <c r="B46" s="116"/>
      <c r="C46" s="116"/>
      <c r="D46" s="116"/>
      <c r="E46" s="116"/>
      <c r="F46" s="116"/>
      <c r="G46" s="116"/>
      <c r="H46" s="116"/>
      <c r="I46" s="116"/>
    </row>
    <row r="47" spans="2:27" x14ac:dyDescent="0.25">
      <c r="B47" s="116"/>
      <c r="C47" s="116"/>
      <c r="D47" s="116"/>
      <c r="E47" s="116"/>
      <c r="F47" s="116"/>
      <c r="G47" s="116"/>
      <c r="H47" s="116"/>
      <c r="I47" s="116"/>
    </row>
    <row r="48" spans="2:27" x14ac:dyDescent="0.25">
      <c r="B48" s="116"/>
      <c r="C48" s="116"/>
      <c r="D48" s="116"/>
      <c r="E48" s="116"/>
      <c r="F48" s="116"/>
      <c r="G48" s="116"/>
      <c r="H48" s="116"/>
      <c r="I48" s="116"/>
    </row>
    <row r="49" spans="2:9" x14ac:dyDescent="0.25">
      <c r="B49" s="116"/>
      <c r="C49" s="116"/>
      <c r="D49" s="116"/>
      <c r="E49" s="116"/>
      <c r="F49" s="116"/>
      <c r="G49" s="116"/>
      <c r="H49" s="116"/>
      <c r="I49" s="116"/>
    </row>
    <row r="50" spans="2:9" x14ac:dyDescent="0.25">
      <c r="B50" s="116"/>
      <c r="C50" s="116"/>
      <c r="D50" s="116"/>
      <c r="E50" s="116"/>
      <c r="F50" s="116"/>
      <c r="G50" s="116"/>
      <c r="H50" s="116"/>
      <c r="I50" s="116"/>
    </row>
  </sheetData>
  <sheetProtection pivotTables="0"/>
  <mergeCells count="10">
    <mergeCell ref="K4:N4"/>
    <mergeCell ref="P4:S4"/>
    <mergeCell ref="P5:S5"/>
    <mergeCell ref="K13:N13"/>
    <mergeCell ref="P13:S13"/>
    <mergeCell ref="B43:I50"/>
    <mergeCell ref="F33:I33"/>
    <mergeCell ref="K14:N14"/>
    <mergeCell ref="P14:S14"/>
    <mergeCell ref="K5:N5"/>
  </mergeCells>
  <conditionalFormatting sqref="B3:B17 G3:H17 B18:H20 B23:C23 B24:H32 B33:C33 E33:F33">
    <cfRule type="expression" dxfId="92" priority="13">
      <formula>$H3="Yes"</formula>
    </cfRule>
  </conditionalFormatting>
  <conditionalFormatting sqref="B21:G21">
    <cfRule type="expression" dxfId="91" priority="17">
      <formula>#REF!="Yes"</formula>
    </cfRule>
  </conditionalFormatting>
  <conditionalFormatting sqref="B22:G22">
    <cfRule type="expression" dxfId="90" priority="16">
      <formula>$H21="Yes"</formula>
    </cfRule>
  </conditionalFormatting>
  <conditionalFormatting sqref="C3:F17">
    <cfRule type="expression" dxfId="89" priority="2">
      <formula>$H$3:$H$20="Yes"</formula>
    </cfRule>
  </conditionalFormatting>
  <conditionalFormatting sqref="C3:F18">
    <cfRule type="expression" dxfId="88" priority="1">
      <formula>$H3="Yes"</formula>
    </cfRule>
  </conditionalFormatting>
  <conditionalFormatting sqref="E34:E35 B34:D41 G34:I41">
    <cfRule type="expression" dxfId="87" priority="29">
      <formula>$I34="Yes"</formula>
    </cfRule>
  </conditionalFormatting>
  <conditionalFormatting sqref="F35:F37 F41">
    <cfRule type="expression" dxfId="86" priority="8">
      <formula>$H24="Yes"</formula>
    </cfRule>
  </conditionalFormatting>
  <conditionalFormatting sqref="F38">
    <cfRule type="expression" dxfId="85" priority="50">
      <formula>$H26="Yes"</formula>
    </cfRule>
  </conditionalFormatting>
  <conditionalFormatting sqref="F39:F40">
    <cfRule type="expression" dxfId="84" priority="48">
      <formula>$H26="Yes"</formula>
    </cfRule>
  </conditionalFormatting>
  <conditionalFormatting sqref="H21">
    <cfRule type="expression" dxfId="83" priority="19">
      <formula>$H21="Yes"</formula>
    </cfRule>
  </conditionalFormatting>
  <dataValidations count="13">
    <dataValidation type="list" allowBlank="1" showInputMessage="1" showErrorMessage="1" sqref="G35:G41 D3:D20" xr:uid="{7C171EE1-D31D-4355-97AE-95FFD7A6D3C5}">
      <formula1>Settings_Competency</formula1>
    </dataValidation>
    <dataValidation type="list" allowBlank="1" showInputMessage="1" showErrorMessage="1" sqref="H35:H41" xr:uid="{B80E73FC-99B5-463F-AC84-A7AD39D63617}">
      <formula1>$AA35:$AP35</formula1>
    </dataValidation>
    <dataValidation type="list" allowBlank="1" showInputMessage="1" showErrorMessage="1" sqref="L2" xr:uid="{56CB632C-F7DA-4787-8B82-8AEF48E7403A}">
      <formula1>Settings_League</formula1>
    </dataValidation>
    <dataValidation type="list" allowBlank="1" showInputMessage="1" showErrorMessage="1" sqref="F35:F41" xr:uid="{F4F236A2-D91F-4295-8ACC-2152ED4FFD75}">
      <formula1>"0:00, 0:05, 0:10, 0:15, 0:20, 0:25, 0:30"</formula1>
    </dataValidation>
    <dataValidation type="list" allowBlank="1" showInputMessage="1" showErrorMessage="1" sqref="K6:N6 P6:S6 K15:N15 P15:S15" xr:uid="{F694C2B6-C624-4A4B-AB4E-17C5AF6DC8C3}">
      <formula1>Settings_Positions</formula1>
    </dataValidation>
    <dataValidation type="list" allowBlank="1" showInputMessage="1" showErrorMessage="1" sqref="F3:F20" xr:uid="{8E081142-F0A6-4191-81C5-6BE8E3862E76}">
      <formula1>Settings_Stations</formula1>
    </dataValidation>
    <dataValidation type="list" allowBlank="1" showInputMessage="1" showErrorMessage="1" sqref="Q2" xr:uid="{16A9848C-7D06-4B5E-A4CB-3F273A32F4AF}">
      <formula1>"Collaborative, Individual Team"</formula1>
    </dataValidation>
    <dataValidation type="list" allowBlank="1" showInputMessage="1" showErrorMessage="1" sqref="C24:I31 K7:N11 P16:S20 K16:N20 P7:S11" xr:uid="{8F7FC31D-C655-417F-8C6C-157A64890E93}">
      <formula1>Team_Player_Options</formula1>
    </dataValidation>
    <dataValidation type="list" allowBlank="1" showInputMessage="1" showErrorMessage="1" sqref="C34:D41 I35:I41" xr:uid="{D36E1373-23EE-4570-AE2F-43894E0CC848}">
      <formula1>Settings_Coaches</formula1>
    </dataValidation>
    <dataValidation type="list" allowBlank="1" showInputMessage="1" showErrorMessage="1" sqref="E18:E20" xr:uid="{3AE30A7B-C986-402B-9DA0-412A2EF4DC38}">
      <formula1>$AA18:$AY18</formula1>
    </dataValidation>
    <dataValidation type="list" allowBlank="1" showInputMessage="1" showErrorMessage="1" sqref="E3:E17" xr:uid="{AD029A4C-0203-484C-8044-32341583E578}">
      <formula1>$AA3:$AQ3</formula1>
    </dataValidation>
    <dataValidation type="list" allowBlank="1" showInputMessage="1" showErrorMessage="1" sqref="K5:N5 P5:S5 P14:S14 K14:N14" xr:uid="{5C055FFB-6968-404A-B376-9354E1674AE2}">
      <formula1>$BA$3:$BA$21</formula1>
    </dataValidation>
    <dataValidation type="list" allowBlank="1" showInputMessage="1" showErrorMessage="1" sqref="C3:C20" xr:uid="{51E3DF24-23ED-486E-ACE9-CE81EA6E863E}">
      <formula1>"0:00, 0:02, 0:05, 0:08, 0:10, 0:15, 0:20, 0:25, 0:30"</formula1>
    </dataValidation>
  </dataValidations>
  <pageMargins left="0.25" right="0.25" top="0.75" bottom="0.75" header="0.3" footer="0.3"/>
  <pageSetup scale="22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E47D8-647D-4943-AD65-38AE6B680E35}">
  <sheetPr>
    <tabColor theme="7" tint="0.79998168889431442"/>
  </sheetPr>
  <dimension ref="B1:AQ363"/>
  <sheetViews>
    <sheetView workbookViewId="0">
      <pane ySplit="3" topLeftCell="A37" activePane="bottomLeft" state="frozen"/>
      <selection activeCell="E11" sqref="E11"/>
      <selection pane="bottomLeft" activeCell="D58" sqref="D58:G69"/>
    </sheetView>
  </sheetViews>
  <sheetFormatPr defaultColWidth="9" defaultRowHeight="15" x14ac:dyDescent="0.25"/>
  <cols>
    <col min="1" max="1" width="3.28515625" customWidth="1"/>
    <col min="2" max="2" width="12" style="44" customWidth="1"/>
    <col min="3" max="3" width="12" customWidth="1"/>
    <col min="4" max="4" width="10.140625" bestFit="1" customWidth="1"/>
    <col min="5" max="5" width="19.42578125" bestFit="1" customWidth="1"/>
    <col min="6" max="6" width="34" bestFit="1" customWidth="1"/>
    <col min="7" max="7" width="11.85546875" bestFit="1" customWidth="1"/>
    <col min="8" max="10" width="9" customWidth="1"/>
  </cols>
  <sheetData>
    <row r="1" spans="2:43" ht="15.75" thickBot="1" x14ac:dyDescent="0.3">
      <c r="B1"/>
    </row>
    <row r="2" spans="2:43" ht="19.5" thickBot="1" x14ac:dyDescent="0.35">
      <c r="B2"/>
      <c r="D2" s="129" t="s">
        <v>43</v>
      </c>
      <c r="E2" s="130"/>
      <c r="F2" s="130"/>
      <c r="G2" s="131"/>
    </row>
    <row r="3" spans="2:43" ht="15.75" thickBot="1" x14ac:dyDescent="0.3">
      <c r="B3" s="117" t="s">
        <v>20</v>
      </c>
      <c r="C3" s="119"/>
      <c r="D3" s="101" t="s">
        <v>1</v>
      </c>
      <c r="E3" s="102" t="s">
        <v>2</v>
      </c>
      <c r="F3" s="102" t="s">
        <v>3</v>
      </c>
      <c r="G3" s="103" t="s">
        <v>4</v>
      </c>
      <c r="AA3" s="43" t="s">
        <v>125</v>
      </c>
    </row>
    <row r="4" spans="2:43" ht="14.25" customHeight="1" x14ac:dyDescent="0.25">
      <c r="B4" s="126" t="s">
        <v>164</v>
      </c>
      <c r="C4" s="132">
        <f>IF(B4="","",SUM(D4:D21))</f>
        <v>6.1111111111111123E-2</v>
      </c>
      <c r="D4" s="55">
        <v>1.3888888888888889E-3</v>
      </c>
      <c r="E4" s="50" t="s">
        <v>100</v>
      </c>
      <c r="F4" s="7" t="s">
        <v>103</v>
      </c>
      <c r="G4" s="53" t="s">
        <v>11</v>
      </c>
      <c r="AA4" s="4" t="str" cm="1">
        <f t="array" ref="AA4:AE4">TRANSPOSE(_xlfn._xlws.FILTER(
   Drills_Drill,
   (Drills_Competency=$E4)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4" s="4" t="str">
        <v>Dynamic Stretching Routine</v>
      </c>
      <c r="AC4" s="4" t="str">
        <v>Sprints</v>
      </c>
      <c r="AD4" s="4" t="str">
        <v>Chalk Talk</v>
      </c>
      <c r="AE4" s="4" t="str">
        <v>Water Break</v>
      </c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</row>
    <row r="5" spans="2:43" x14ac:dyDescent="0.25">
      <c r="B5" s="127"/>
      <c r="C5" s="133"/>
      <c r="D5" s="55">
        <v>1.0416666666666666E-2</v>
      </c>
      <c r="E5" s="50" t="s">
        <v>100</v>
      </c>
      <c r="F5" s="7" t="s">
        <v>61</v>
      </c>
      <c r="G5" s="53" t="s">
        <v>11</v>
      </c>
      <c r="AA5" s="4" t="str" cm="1">
        <f t="array" ref="AA5:AE5">TRANSPOSE(_xlfn._xlws.FILTER(
   Drills_Drill,
   (Drills_Competency=$E5)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5" s="4" t="str">
        <v>Dynamic Stretching Routine</v>
      </c>
      <c r="AC5" s="4" t="str">
        <v>Sprints</v>
      </c>
      <c r="AD5" s="4" t="str">
        <v>Chalk Talk</v>
      </c>
      <c r="AE5" s="4" t="str">
        <v>Water Break</v>
      </c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</row>
    <row r="6" spans="2:43" x14ac:dyDescent="0.25">
      <c r="B6" s="127"/>
      <c r="C6" s="133"/>
      <c r="D6" s="55">
        <v>5.5555555555555558E-3</v>
      </c>
      <c r="E6" s="50" t="s">
        <v>46</v>
      </c>
      <c r="F6" s="7" t="s">
        <v>107</v>
      </c>
      <c r="G6" s="53">
        <v>1</v>
      </c>
      <c r="AA6" s="4" t="str" cm="1">
        <f t="array" ref="AA6:AK6">TRANSPOSE(_xlfn._xlws.FILTER(
   Drills_Drill,
   (Drills_Competency=$E6)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6" s="4" t="str">
        <v>L-Drill</v>
      </c>
      <c r="AC6" s="4" t="str">
        <v>T-Drill</v>
      </c>
      <c r="AD6" s="4" t="str">
        <v>Box Drill</v>
      </c>
      <c r="AE6" s="4" t="str">
        <v>Bag Drills</v>
      </c>
      <c r="AF6" s="4" t="str">
        <v>LB Box Drill</v>
      </c>
      <c r="AG6" s="4" t="str">
        <v>LB X-Mas Tree Drill</v>
      </c>
      <c r="AH6" s="4" t="str">
        <v>Defensive Back Drill</v>
      </c>
      <c r="AI6" s="4" t="str">
        <v>Agility Ladder Drills</v>
      </c>
      <c r="AJ6" s="4" t="str">
        <v>Mirror Drill</v>
      </c>
      <c r="AK6" s="4" t="str">
        <v>DB Call-out Drill (Right, Left, Back)</v>
      </c>
      <c r="AL6" s="4"/>
      <c r="AM6" s="4"/>
      <c r="AN6" s="4"/>
      <c r="AO6" s="4"/>
      <c r="AP6" s="4"/>
      <c r="AQ6" s="4"/>
    </row>
    <row r="7" spans="2:43" x14ac:dyDescent="0.25">
      <c r="B7" s="127"/>
      <c r="C7" s="133"/>
      <c r="D7" s="55">
        <v>5.5555555555555558E-3</v>
      </c>
      <c r="E7" s="50" t="s">
        <v>46</v>
      </c>
      <c r="F7" s="7" t="s">
        <v>108</v>
      </c>
      <c r="G7" s="53">
        <v>2</v>
      </c>
      <c r="AA7" s="4" t="str" cm="1">
        <f t="array" ref="AA7:AK7">TRANSPOSE(_xlfn._xlws.FILTER(
   Drills_Drill,
   (Drills_Competency=$E7)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7" s="4" t="str">
        <v>L-Drill</v>
      </c>
      <c r="AC7" s="4" t="str">
        <v>T-Drill</v>
      </c>
      <c r="AD7" s="4" t="str">
        <v>Box Drill</v>
      </c>
      <c r="AE7" s="4" t="str">
        <v>Bag Drills</v>
      </c>
      <c r="AF7" s="4" t="str">
        <v>LB Box Drill</v>
      </c>
      <c r="AG7" s="4" t="str">
        <v>LB X-Mas Tree Drill</v>
      </c>
      <c r="AH7" s="4" t="str">
        <v>Defensive Back Drill</v>
      </c>
      <c r="AI7" s="4" t="str">
        <v>Agility Ladder Drills</v>
      </c>
      <c r="AJ7" s="4" t="str">
        <v>Mirror Drill</v>
      </c>
      <c r="AK7" s="4" t="str">
        <v>DB Call-out Drill (Right, Left, Back)</v>
      </c>
      <c r="AL7" s="4"/>
      <c r="AM7" s="4"/>
      <c r="AN7" s="4"/>
      <c r="AO7" s="4"/>
      <c r="AP7" s="4"/>
      <c r="AQ7" s="4"/>
    </row>
    <row r="8" spans="2:43" x14ac:dyDescent="0.25">
      <c r="B8" s="127"/>
      <c r="C8" s="133"/>
      <c r="D8" s="55">
        <v>5.5555555555555558E-3</v>
      </c>
      <c r="E8" s="50" t="s">
        <v>46</v>
      </c>
      <c r="F8" s="7" t="s">
        <v>82</v>
      </c>
      <c r="G8" s="53">
        <v>3</v>
      </c>
      <c r="AA8" s="4" t="str" cm="1">
        <f t="array" ref="AA8:AK8">TRANSPOSE(_xlfn._xlws.FILTER(
   Drills_Drill,
   (Drills_Competency=$E8)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8" s="4" t="str">
        <v>L-Drill</v>
      </c>
      <c r="AC8" s="4" t="str">
        <v>T-Drill</v>
      </c>
      <c r="AD8" s="4" t="str">
        <v>Box Drill</v>
      </c>
      <c r="AE8" s="4" t="str">
        <v>Bag Drills</v>
      </c>
      <c r="AF8" s="4" t="str">
        <v>LB Box Drill</v>
      </c>
      <c r="AG8" s="4" t="str">
        <v>LB X-Mas Tree Drill</v>
      </c>
      <c r="AH8" s="4" t="str">
        <v>Defensive Back Drill</v>
      </c>
      <c r="AI8" s="4" t="str">
        <v>Agility Ladder Drills</v>
      </c>
      <c r="AJ8" s="4" t="str">
        <v>Mirror Drill</v>
      </c>
      <c r="AK8" s="4" t="str">
        <v>DB Call-out Drill (Right, Left, Back)</v>
      </c>
      <c r="AL8" s="4"/>
      <c r="AM8" s="4"/>
      <c r="AN8" s="4"/>
      <c r="AO8" s="4"/>
      <c r="AP8" s="4"/>
      <c r="AQ8" s="4"/>
    </row>
    <row r="9" spans="2:43" x14ac:dyDescent="0.25">
      <c r="B9" s="127"/>
      <c r="C9" s="133"/>
      <c r="D9" s="55">
        <v>5.5555555555555558E-3</v>
      </c>
      <c r="E9" s="50" t="s">
        <v>46</v>
      </c>
      <c r="F9" s="7" t="s">
        <v>113</v>
      </c>
      <c r="G9" s="53">
        <v>4</v>
      </c>
      <c r="AA9" s="4" t="str" cm="1">
        <f t="array" ref="AA9:AK9">TRANSPOSE(_xlfn._xlws.FILTER(
   Drills_Drill,
   (Drills_Competency=$E9)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9" s="4" t="str">
        <v>L-Drill</v>
      </c>
      <c r="AC9" s="4" t="str">
        <v>T-Drill</v>
      </c>
      <c r="AD9" s="4" t="str">
        <v>Box Drill</v>
      </c>
      <c r="AE9" s="4" t="str">
        <v>Bag Drills</v>
      </c>
      <c r="AF9" s="4" t="str">
        <v>LB Box Drill</v>
      </c>
      <c r="AG9" s="4" t="str">
        <v>LB X-Mas Tree Drill</v>
      </c>
      <c r="AH9" s="4" t="str">
        <v>Defensive Back Drill</v>
      </c>
      <c r="AI9" s="4" t="str">
        <v>Agility Ladder Drills</v>
      </c>
      <c r="AJ9" s="4" t="str">
        <v>Mirror Drill</v>
      </c>
      <c r="AK9" s="4" t="str">
        <v>DB Call-out Drill (Right, Left, Back)</v>
      </c>
      <c r="AL9" s="4"/>
      <c r="AM9" s="4"/>
      <c r="AN9" s="4"/>
      <c r="AO9" s="4"/>
      <c r="AP9" s="4"/>
      <c r="AQ9" s="4"/>
    </row>
    <row r="10" spans="2:43" x14ac:dyDescent="0.25">
      <c r="B10" s="127"/>
      <c r="C10" s="133"/>
      <c r="D10" s="55">
        <v>1.3888888888888889E-3</v>
      </c>
      <c r="E10" s="50" t="s">
        <v>100</v>
      </c>
      <c r="F10" s="7" t="s">
        <v>124</v>
      </c>
      <c r="G10" s="53" t="s">
        <v>11</v>
      </c>
      <c r="AA10" s="4" t="str" cm="1">
        <f t="array" ref="AA10:AE10">TRANSPOSE(_xlfn._xlws.FILTER(
   Drills_Drill,
   (Drills_Competency=$E10)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10" s="4" t="str">
        <v>Dynamic Stretching Routine</v>
      </c>
      <c r="AC10" s="4" t="str">
        <v>Sprints</v>
      </c>
      <c r="AD10" s="4" t="str">
        <v>Chalk Talk</v>
      </c>
      <c r="AE10" s="4" t="str">
        <v>Water Break</v>
      </c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</row>
    <row r="11" spans="2:43" x14ac:dyDescent="0.25">
      <c r="B11" s="127"/>
      <c r="C11" s="133"/>
      <c r="D11" s="55">
        <v>5.5555555555555558E-3</v>
      </c>
      <c r="E11" s="50" t="s">
        <v>47</v>
      </c>
      <c r="F11" s="7" t="s">
        <v>63</v>
      </c>
      <c r="G11" s="53">
        <v>5</v>
      </c>
      <c r="AA11" s="4" t="str" cm="1">
        <f t="array" ref="AA11:AN11">TRANSPOSE(_xlfn._xlws.FILTER(
   Drills_Drill,
   (Drills_Competency=$E11)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11" s="4" t="str">
        <v>QB Footwork - 3 Step Drop</v>
      </c>
      <c r="AC11" s="4" t="str">
        <v>QB Footwork - Fake Handoff Rollout</v>
      </c>
      <c r="AD11" s="4" t="str">
        <v>QB Footwork - Toss/Pitch</v>
      </c>
      <c r="AE11" s="4" t="str">
        <v>Receiver Stance - First Step Explosion</v>
      </c>
      <c r="AF11" s="4" t="str">
        <v>RB Stance - First Step Explosion</v>
      </c>
      <c r="AG11" s="4" t="str">
        <v>3 Point Stance - First Step Explosion</v>
      </c>
      <c r="AH11" s="4" t="str">
        <v>Handoff footwork - RB</v>
      </c>
      <c r="AI11" s="4" t="str">
        <v>Handoff footwork - QB</v>
      </c>
      <c r="AJ11" s="4" t="str">
        <v>Handoff footwork - QB &amp; RB</v>
      </c>
      <c r="AK11" s="4" t="str">
        <v>Pass Patterns - WR</v>
      </c>
      <c r="AL11" s="4" t="str">
        <v>Ball Security Overview</v>
      </c>
      <c r="AM11" s="4" t="str">
        <v>Stance Simon Says</v>
      </c>
      <c r="AN11" s="4" t="str">
        <v>Turn and Burn</v>
      </c>
      <c r="AO11" s="4"/>
      <c r="AP11" s="4"/>
      <c r="AQ11" s="4"/>
    </row>
    <row r="12" spans="2:43" x14ac:dyDescent="0.25">
      <c r="B12" s="127"/>
      <c r="C12" s="133"/>
      <c r="D12" s="55">
        <v>0</v>
      </c>
      <c r="E12" s="50" t="s">
        <v>47</v>
      </c>
      <c r="F12" s="7" t="s">
        <v>76</v>
      </c>
      <c r="G12" s="53">
        <v>6</v>
      </c>
      <c r="AA12" s="4" t="str" cm="1">
        <f t="array" ref="AA12:AN12">TRANSPOSE(_xlfn._xlws.FILTER(
   Drills_Drill,
   (Drills_Competency=$E12)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12" s="4" t="str">
        <v>QB Footwork - 3 Step Drop</v>
      </c>
      <c r="AC12" s="4" t="str">
        <v>QB Footwork - Fake Handoff Rollout</v>
      </c>
      <c r="AD12" s="4" t="str">
        <v>QB Footwork - Toss/Pitch</v>
      </c>
      <c r="AE12" s="4" t="str">
        <v>Receiver Stance - First Step Explosion</v>
      </c>
      <c r="AF12" s="4" t="str">
        <v>RB Stance - First Step Explosion</v>
      </c>
      <c r="AG12" s="4" t="str">
        <v>3 Point Stance - First Step Explosion</v>
      </c>
      <c r="AH12" s="4" t="str">
        <v>Handoff footwork - RB</v>
      </c>
      <c r="AI12" s="4" t="str">
        <v>Handoff footwork - QB</v>
      </c>
      <c r="AJ12" s="4" t="str">
        <v>Handoff footwork - QB &amp; RB</v>
      </c>
      <c r="AK12" s="4" t="str">
        <v>Pass Patterns - WR</v>
      </c>
      <c r="AL12" s="4" t="str">
        <v>Ball Security Overview</v>
      </c>
      <c r="AM12" s="4" t="str">
        <v>Stance Simon Says</v>
      </c>
      <c r="AN12" s="4" t="str">
        <v>Turn and Burn</v>
      </c>
      <c r="AO12" s="4"/>
      <c r="AP12" s="4"/>
      <c r="AQ12" s="4"/>
    </row>
    <row r="13" spans="2:43" x14ac:dyDescent="0.25">
      <c r="B13" s="127"/>
      <c r="C13" s="133"/>
      <c r="D13" s="55">
        <v>5.5555555555555558E-3</v>
      </c>
      <c r="E13" s="50" t="s">
        <v>47</v>
      </c>
      <c r="F13" s="7" t="s">
        <v>68</v>
      </c>
      <c r="G13" s="53">
        <v>6</v>
      </c>
      <c r="AA13" s="4" t="str" cm="1">
        <f t="array" ref="AA13:AN13">TRANSPOSE(_xlfn._xlws.FILTER(
   Drills_Drill,
   (Drills_Competency=$E13)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13" s="4" t="str">
        <v>QB Footwork - 3 Step Drop</v>
      </c>
      <c r="AC13" s="4" t="str">
        <v>QB Footwork - Fake Handoff Rollout</v>
      </c>
      <c r="AD13" s="4" t="str">
        <v>QB Footwork - Toss/Pitch</v>
      </c>
      <c r="AE13" s="4" t="str">
        <v>Receiver Stance - First Step Explosion</v>
      </c>
      <c r="AF13" s="4" t="str">
        <v>RB Stance - First Step Explosion</v>
      </c>
      <c r="AG13" s="4" t="str">
        <v>3 Point Stance - First Step Explosion</v>
      </c>
      <c r="AH13" s="4" t="str">
        <v>Handoff footwork - RB</v>
      </c>
      <c r="AI13" s="4" t="str">
        <v>Handoff footwork - QB</v>
      </c>
      <c r="AJ13" s="4" t="str">
        <v>Handoff footwork - QB &amp; RB</v>
      </c>
      <c r="AK13" s="4" t="str">
        <v>Pass Patterns - WR</v>
      </c>
      <c r="AL13" s="4" t="str">
        <v>Ball Security Overview</v>
      </c>
      <c r="AM13" s="4" t="str">
        <v>Stance Simon Says</v>
      </c>
      <c r="AN13" s="4" t="str">
        <v>Turn and Burn</v>
      </c>
      <c r="AO13" s="4"/>
      <c r="AP13" s="4"/>
      <c r="AQ13" s="4"/>
    </row>
    <row r="14" spans="2:43" x14ac:dyDescent="0.25">
      <c r="B14" s="127"/>
      <c r="C14" s="133"/>
      <c r="D14" s="55">
        <v>0</v>
      </c>
      <c r="E14" s="50" t="s">
        <v>47</v>
      </c>
      <c r="F14" s="7" t="s">
        <v>121</v>
      </c>
      <c r="G14" s="53">
        <v>7</v>
      </c>
      <c r="AA14" s="4" t="str" cm="1">
        <f t="array" ref="AA14:AN14">TRANSPOSE(_xlfn._xlws.FILTER(
   Drills_Drill,
   (Drills_Competency=$E14)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14" s="4" t="str">
        <v>QB Footwork - 3 Step Drop</v>
      </c>
      <c r="AC14" s="4" t="str">
        <v>QB Footwork - Fake Handoff Rollout</v>
      </c>
      <c r="AD14" s="4" t="str">
        <v>QB Footwork - Toss/Pitch</v>
      </c>
      <c r="AE14" s="4" t="str">
        <v>Receiver Stance - First Step Explosion</v>
      </c>
      <c r="AF14" s="4" t="str">
        <v>RB Stance - First Step Explosion</v>
      </c>
      <c r="AG14" s="4" t="str">
        <v>3 Point Stance - First Step Explosion</v>
      </c>
      <c r="AH14" s="4" t="str">
        <v>Handoff footwork - RB</v>
      </c>
      <c r="AI14" s="4" t="str">
        <v>Handoff footwork - QB</v>
      </c>
      <c r="AJ14" s="4" t="str">
        <v>Handoff footwork - QB &amp; RB</v>
      </c>
      <c r="AK14" s="4" t="str">
        <v>Pass Patterns - WR</v>
      </c>
      <c r="AL14" s="4" t="str">
        <v>Ball Security Overview</v>
      </c>
      <c r="AM14" s="4" t="str">
        <v>Stance Simon Says</v>
      </c>
      <c r="AN14" s="4" t="str">
        <v>Turn and Burn</v>
      </c>
      <c r="AO14" s="4"/>
      <c r="AP14" s="4"/>
      <c r="AQ14" s="4"/>
    </row>
    <row r="15" spans="2:43" x14ac:dyDescent="0.25">
      <c r="B15" s="127"/>
      <c r="C15" s="133"/>
      <c r="D15" s="55">
        <v>5.5555555555555558E-3</v>
      </c>
      <c r="E15" s="50" t="s">
        <v>47</v>
      </c>
      <c r="F15" s="7" t="s">
        <v>97</v>
      </c>
      <c r="G15" s="53">
        <v>7</v>
      </c>
      <c r="AA15" s="4" t="str" cm="1">
        <f t="array" ref="AA15:AN15">TRANSPOSE(_xlfn._xlws.FILTER(
   Drills_Drill,
   (Drills_Competency=$E15)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15" s="4" t="str">
        <v>QB Footwork - 3 Step Drop</v>
      </c>
      <c r="AC15" s="4" t="str">
        <v>QB Footwork - Fake Handoff Rollout</v>
      </c>
      <c r="AD15" s="4" t="str">
        <v>QB Footwork - Toss/Pitch</v>
      </c>
      <c r="AE15" s="4" t="str">
        <v>Receiver Stance - First Step Explosion</v>
      </c>
      <c r="AF15" s="4" t="str">
        <v>RB Stance - First Step Explosion</v>
      </c>
      <c r="AG15" s="4" t="str">
        <v>3 Point Stance - First Step Explosion</v>
      </c>
      <c r="AH15" s="4" t="str">
        <v>Handoff footwork - RB</v>
      </c>
      <c r="AI15" s="4" t="str">
        <v>Handoff footwork - QB</v>
      </c>
      <c r="AJ15" s="4" t="str">
        <v>Handoff footwork - QB &amp; RB</v>
      </c>
      <c r="AK15" s="4" t="str">
        <v>Pass Patterns - WR</v>
      </c>
      <c r="AL15" s="4" t="str">
        <v>Ball Security Overview</v>
      </c>
      <c r="AM15" s="4" t="str">
        <v>Stance Simon Says</v>
      </c>
      <c r="AN15" s="4" t="str">
        <v>Turn and Burn</v>
      </c>
      <c r="AO15" s="4"/>
      <c r="AP15" s="4"/>
      <c r="AQ15" s="4"/>
    </row>
    <row r="16" spans="2:43" x14ac:dyDescent="0.25">
      <c r="B16" s="127"/>
      <c r="C16" s="133"/>
      <c r="D16" s="55">
        <v>5.5555555555555558E-3</v>
      </c>
      <c r="E16" s="50" t="s">
        <v>47</v>
      </c>
      <c r="F16" s="7" t="s">
        <v>84</v>
      </c>
      <c r="G16" s="53">
        <v>8</v>
      </c>
      <c r="AA16" s="4" t="str" cm="1">
        <f t="array" ref="AA16:AN16">TRANSPOSE(_xlfn._xlws.FILTER(
   Drills_Drill,
   (Drills_Competency=$E16)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16" s="4" t="str">
        <v>QB Footwork - 3 Step Drop</v>
      </c>
      <c r="AC16" s="4" t="str">
        <v>QB Footwork - Fake Handoff Rollout</v>
      </c>
      <c r="AD16" s="4" t="str">
        <v>QB Footwork - Toss/Pitch</v>
      </c>
      <c r="AE16" s="4" t="str">
        <v>Receiver Stance - First Step Explosion</v>
      </c>
      <c r="AF16" s="4" t="str">
        <v>RB Stance - First Step Explosion</v>
      </c>
      <c r="AG16" s="4" t="str">
        <v>3 Point Stance - First Step Explosion</v>
      </c>
      <c r="AH16" s="4" t="str">
        <v>Handoff footwork - RB</v>
      </c>
      <c r="AI16" s="4" t="str">
        <v>Handoff footwork - QB</v>
      </c>
      <c r="AJ16" s="4" t="str">
        <v>Handoff footwork - QB &amp; RB</v>
      </c>
      <c r="AK16" s="4" t="str">
        <v>Pass Patterns - WR</v>
      </c>
      <c r="AL16" s="4" t="str">
        <v>Ball Security Overview</v>
      </c>
      <c r="AM16" s="4" t="str">
        <v>Stance Simon Says</v>
      </c>
      <c r="AN16" s="4" t="str">
        <v>Turn and Burn</v>
      </c>
      <c r="AO16" s="4"/>
      <c r="AP16" s="4"/>
      <c r="AQ16" s="4"/>
    </row>
    <row r="17" spans="2:43" x14ac:dyDescent="0.25">
      <c r="B17" s="127"/>
      <c r="C17" s="133"/>
      <c r="D17" s="55">
        <v>3.472222222222222E-3</v>
      </c>
      <c r="E17" s="50" t="s">
        <v>100</v>
      </c>
      <c r="F17" s="7" t="s">
        <v>101</v>
      </c>
      <c r="G17" s="53" t="s">
        <v>11</v>
      </c>
      <c r="AA17" s="4" t="str" cm="1">
        <f t="array" ref="AA17:AE17">TRANSPOSE(_xlfn._xlws.FILTER(
   Drills_Drill,
   (Drills_Competency=$E17)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17" s="4" t="str">
        <v>Dynamic Stretching Routine</v>
      </c>
      <c r="AC17" s="4" t="str">
        <v>Sprints</v>
      </c>
      <c r="AD17" s="4" t="str">
        <v>Chalk Talk</v>
      </c>
      <c r="AE17" s="4" t="str">
        <v>Water Break</v>
      </c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</row>
    <row r="18" spans="2:43" x14ac:dyDescent="0.25">
      <c r="B18" s="127"/>
      <c r="C18" s="133"/>
      <c r="D18" s="55"/>
      <c r="E18" s="50"/>
      <c r="F18" s="7"/>
      <c r="G18" s="53"/>
      <c r="AA18" s="4" t="str" cm="1">
        <f t="array" ref="AA18">TRANSPOSE(_xlfn._xlws.FILTER(
   Drills_Drill,
   (Drills_Competency=$E18)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</row>
    <row r="19" spans="2:43" x14ac:dyDescent="0.25">
      <c r="B19" s="127"/>
      <c r="C19" s="133"/>
      <c r="D19" s="55"/>
      <c r="E19" s="50"/>
      <c r="F19" s="7"/>
      <c r="G19" s="53"/>
      <c r="AA19" s="4" t="str" cm="1">
        <f t="array" ref="AA19">TRANSPOSE(_xlfn._xlws.FILTER(
   Drills_Drill,
   (Drills_Competency=$E19)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</row>
    <row r="20" spans="2:43" x14ac:dyDescent="0.25">
      <c r="B20" s="127"/>
      <c r="C20" s="133"/>
      <c r="D20" s="55"/>
      <c r="E20" s="50"/>
      <c r="F20" s="7"/>
      <c r="G20" s="53"/>
      <c r="AA20" s="4" t="str" cm="1">
        <f t="array" ref="AA20">TRANSPOSE(_xlfn._xlws.FILTER(
   Drills_Drill,
   (Drills_Competency=$E20)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</row>
    <row r="21" spans="2:43" ht="15.75" thickBot="1" x14ac:dyDescent="0.3">
      <c r="B21" s="128"/>
      <c r="C21" s="134"/>
      <c r="D21" s="56"/>
      <c r="E21" s="51"/>
      <c r="F21" s="52"/>
      <c r="G21" s="54"/>
      <c r="AA21" s="4" t="str" cm="1">
        <f t="array" ref="AA21">TRANSPOSE(_xlfn._xlws.FILTER(
   Drills_Drill,
   (Drills_Competency=$E21)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</row>
    <row r="22" spans="2:43" ht="14.25" customHeight="1" x14ac:dyDescent="0.25">
      <c r="B22" s="126" t="s">
        <v>165</v>
      </c>
      <c r="C22" s="132">
        <f>IF(B22="","",SUM(D22:D39))</f>
        <v>6.1111111111111123E-2</v>
      </c>
      <c r="D22" s="55">
        <v>1.3888888888888889E-3</v>
      </c>
      <c r="E22" s="50" t="s">
        <v>100</v>
      </c>
      <c r="F22" s="7" t="s">
        <v>103</v>
      </c>
      <c r="G22" s="53" t="s">
        <v>11</v>
      </c>
      <c r="AA22" s="4" t="str" cm="1">
        <f t="array" ref="AA22:AE22">TRANSPOSE(_xlfn._xlws.FILTER(
   Drills_Drill,
   (Drills_Competency=$E22)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22" s="4" t="str">
        <v>Dynamic Stretching Routine</v>
      </c>
      <c r="AC22" s="4" t="str">
        <v>Sprints</v>
      </c>
      <c r="AD22" s="4" t="str">
        <v>Chalk Talk</v>
      </c>
      <c r="AE22" s="4" t="str">
        <v>Water Break</v>
      </c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</row>
    <row r="23" spans="2:43" x14ac:dyDescent="0.25">
      <c r="B23" s="127"/>
      <c r="C23" s="133"/>
      <c r="D23" s="55">
        <v>1.0416666666666666E-2</v>
      </c>
      <c r="E23" s="50" t="s">
        <v>100</v>
      </c>
      <c r="F23" s="7" t="s">
        <v>61</v>
      </c>
      <c r="G23" s="53" t="s">
        <v>11</v>
      </c>
      <c r="AA23" s="4" t="str" cm="1">
        <f t="array" ref="AA23:AE23">TRANSPOSE(_xlfn._xlws.FILTER(
   Drills_Drill,
   (Drills_Competency=$E23)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23" s="4" t="str">
        <v>Dynamic Stretching Routine</v>
      </c>
      <c r="AC23" s="4" t="str">
        <v>Sprints</v>
      </c>
      <c r="AD23" s="4" t="str">
        <v>Chalk Talk</v>
      </c>
      <c r="AE23" s="4" t="str">
        <v>Water Break</v>
      </c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</row>
    <row r="24" spans="2:43" x14ac:dyDescent="0.25">
      <c r="B24" s="127"/>
      <c r="C24" s="133"/>
      <c r="D24" s="55">
        <v>5.5555555555555558E-3</v>
      </c>
      <c r="E24" s="50" t="s">
        <v>46</v>
      </c>
      <c r="F24" s="7" t="s">
        <v>107</v>
      </c>
      <c r="G24" s="53">
        <v>1</v>
      </c>
      <c r="AA24" s="4" t="str" cm="1">
        <f t="array" ref="AA24:AK24">TRANSPOSE(_xlfn._xlws.FILTER(
   Drills_Drill,
   (Drills_Competency=$E24)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24" s="4" t="str">
        <v>L-Drill</v>
      </c>
      <c r="AC24" s="4" t="str">
        <v>T-Drill</v>
      </c>
      <c r="AD24" s="4" t="str">
        <v>Box Drill</v>
      </c>
      <c r="AE24" s="4" t="str">
        <v>Bag Drills</v>
      </c>
      <c r="AF24" s="4" t="str">
        <v>LB Box Drill</v>
      </c>
      <c r="AG24" s="4" t="str">
        <v>LB X-Mas Tree Drill</v>
      </c>
      <c r="AH24" s="4" t="str">
        <v>Defensive Back Drill</v>
      </c>
      <c r="AI24" s="4" t="str">
        <v>Agility Ladder Drills</v>
      </c>
      <c r="AJ24" s="4" t="str">
        <v>Mirror Drill</v>
      </c>
      <c r="AK24" s="4" t="str">
        <v>DB Call-out Drill (Right, Left, Back)</v>
      </c>
      <c r="AL24" s="4"/>
      <c r="AM24" s="4"/>
      <c r="AN24" s="4"/>
      <c r="AO24" s="4"/>
      <c r="AP24" s="4"/>
      <c r="AQ24" s="4"/>
    </row>
    <row r="25" spans="2:43" x14ac:dyDescent="0.25">
      <c r="B25" s="127"/>
      <c r="C25" s="133"/>
      <c r="D25" s="55">
        <v>5.5555555555555558E-3</v>
      </c>
      <c r="E25" s="50" t="s">
        <v>46</v>
      </c>
      <c r="F25" s="7" t="s">
        <v>72</v>
      </c>
      <c r="G25" s="53">
        <v>2</v>
      </c>
      <c r="AA25" s="4" t="str" cm="1">
        <f t="array" ref="AA25:AK25">TRANSPOSE(_xlfn._xlws.FILTER(
   Drills_Drill,
   (Drills_Competency=$E25)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25" s="4" t="str">
        <v>L-Drill</v>
      </c>
      <c r="AC25" s="4" t="str">
        <v>T-Drill</v>
      </c>
      <c r="AD25" s="4" t="str">
        <v>Box Drill</v>
      </c>
      <c r="AE25" s="4" t="str">
        <v>Bag Drills</v>
      </c>
      <c r="AF25" s="4" t="str">
        <v>LB Box Drill</v>
      </c>
      <c r="AG25" s="4" t="str">
        <v>LB X-Mas Tree Drill</v>
      </c>
      <c r="AH25" s="4" t="str">
        <v>Defensive Back Drill</v>
      </c>
      <c r="AI25" s="4" t="str">
        <v>Agility Ladder Drills</v>
      </c>
      <c r="AJ25" s="4" t="str">
        <v>Mirror Drill</v>
      </c>
      <c r="AK25" s="4" t="str">
        <v>DB Call-out Drill (Right, Left, Back)</v>
      </c>
      <c r="AL25" s="4"/>
      <c r="AM25" s="4"/>
      <c r="AN25" s="4"/>
      <c r="AO25" s="4"/>
      <c r="AP25" s="4"/>
      <c r="AQ25" s="4"/>
    </row>
    <row r="26" spans="2:43" x14ac:dyDescent="0.25">
      <c r="B26" s="127"/>
      <c r="C26" s="133"/>
      <c r="D26" s="55">
        <v>5.5555555555555558E-3</v>
      </c>
      <c r="E26" s="50" t="s">
        <v>46</v>
      </c>
      <c r="F26" s="7" t="s">
        <v>114</v>
      </c>
      <c r="G26" s="53">
        <v>3</v>
      </c>
      <c r="AA26" s="4" t="str" cm="1">
        <f t="array" ref="AA26:AK26">TRANSPOSE(_xlfn._xlws.FILTER(
   Drills_Drill,
   (Drills_Competency=$E26)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26" s="4" t="str">
        <v>L-Drill</v>
      </c>
      <c r="AC26" s="4" t="str">
        <v>T-Drill</v>
      </c>
      <c r="AD26" s="4" t="str">
        <v>Box Drill</v>
      </c>
      <c r="AE26" s="4" t="str">
        <v>Bag Drills</v>
      </c>
      <c r="AF26" s="4" t="str">
        <v>LB Box Drill</v>
      </c>
      <c r="AG26" s="4" t="str">
        <v>LB X-Mas Tree Drill</v>
      </c>
      <c r="AH26" s="4" t="str">
        <v>Defensive Back Drill</v>
      </c>
      <c r="AI26" s="4" t="str">
        <v>Agility Ladder Drills</v>
      </c>
      <c r="AJ26" s="4" t="str">
        <v>Mirror Drill</v>
      </c>
      <c r="AK26" s="4" t="str">
        <v>DB Call-out Drill (Right, Left, Back)</v>
      </c>
      <c r="AL26" s="4"/>
      <c r="AM26" s="4"/>
      <c r="AN26" s="4"/>
      <c r="AO26" s="4"/>
      <c r="AP26" s="4"/>
      <c r="AQ26" s="4"/>
    </row>
    <row r="27" spans="2:43" x14ac:dyDescent="0.25">
      <c r="B27" s="127"/>
      <c r="C27" s="133"/>
      <c r="D27" s="55">
        <v>5.5555555555555558E-3</v>
      </c>
      <c r="E27" s="50" t="s">
        <v>46</v>
      </c>
      <c r="F27" s="7" t="s">
        <v>75</v>
      </c>
      <c r="G27" s="53">
        <v>4</v>
      </c>
      <c r="AA27" s="4" t="str" cm="1">
        <f t="array" ref="AA27:AK27">TRANSPOSE(_xlfn._xlws.FILTER(
   Drills_Drill,
   (Drills_Competency=$E27)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27" s="4" t="str">
        <v>L-Drill</v>
      </c>
      <c r="AC27" s="4" t="str">
        <v>T-Drill</v>
      </c>
      <c r="AD27" s="4" t="str">
        <v>Box Drill</v>
      </c>
      <c r="AE27" s="4" t="str">
        <v>Bag Drills</v>
      </c>
      <c r="AF27" s="4" t="str">
        <v>LB Box Drill</v>
      </c>
      <c r="AG27" s="4" t="str">
        <v>LB X-Mas Tree Drill</v>
      </c>
      <c r="AH27" s="4" t="str">
        <v>Defensive Back Drill</v>
      </c>
      <c r="AI27" s="4" t="str">
        <v>Agility Ladder Drills</v>
      </c>
      <c r="AJ27" s="4" t="str">
        <v>Mirror Drill</v>
      </c>
      <c r="AK27" s="4" t="str">
        <v>DB Call-out Drill (Right, Left, Back)</v>
      </c>
      <c r="AL27" s="4"/>
      <c r="AM27" s="4"/>
      <c r="AN27" s="4"/>
      <c r="AO27" s="4"/>
      <c r="AP27" s="4"/>
      <c r="AQ27" s="4"/>
    </row>
    <row r="28" spans="2:43" x14ac:dyDescent="0.25">
      <c r="B28" s="127"/>
      <c r="C28" s="133"/>
      <c r="D28" s="55">
        <v>1.3888888888888889E-3</v>
      </c>
      <c r="E28" s="50" t="s">
        <v>100</v>
      </c>
      <c r="F28" s="7" t="s">
        <v>124</v>
      </c>
      <c r="G28" s="53" t="s">
        <v>11</v>
      </c>
      <c r="AA28" s="4" t="str" cm="1">
        <f t="array" ref="AA28:AE28">TRANSPOSE(_xlfn._xlws.FILTER(
   Drills_Drill,
   (Drills_Competency=$E28)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28" s="4" t="str">
        <v>Dynamic Stretching Routine</v>
      </c>
      <c r="AC28" s="4" t="str">
        <v>Sprints</v>
      </c>
      <c r="AD28" s="4" t="str">
        <v>Chalk Talk</v>
      </c>
      <c r="AE28" s="4" t="str">
        <v>Water Break</v>
      </c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</row>
    <row r="29" spans="2:43" x14ac:dyDescent="0.25">
      <c r="B29" s="127"/>
      <c r="C29" s="133"/>
      <c r="D29" s="55">
        <v>5.5555555555555558E-3</v>
      </c>
      <c r="E29" s="50" t="s">
        <v>47</v>
      </c>
      <c r="F29" s="7" t="s">
        <v>64</v>
      </c>
      <c r="G29" s="53">
        <v>5</v>
      </c>
      <c r="AA29" s="4" t="str" cm="1">
        <f t="array" ref="AA29:AN29">TRANSPOSE(_xlfn._xlws.FILTER(
   Drills_Drill,
   (Drills_Competency=$E29)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29" s="4" t="str">
        <v>QB Footwork - 3 Step Drop</v>
      </c>
      <c r="AC29" s="4" t="str">
        <v>QB Footwork - Fake Handoff Rollout</v>
      </c>
      <c r="AD29" s="4" t="str">
        <v>QB Footwork - Toss/Pitch</v>
      </c>
      <c r="AE29" s="4" t="str">
        <v>Receiver Stance - First Step Explosion</v>
      </c>
      <c r="AF29" s="4" t="str">
        <v>RB Stance - First Step Explosion</v>
      </c>
      <c r="AG29" s="4" t="str">
        <v>3 Point Stance - First Step Explosion</v>
      </c>
      <c r="AH29" s="4" t="str">
        <v>Handoff footwork - RB</v>
      </c>
      <c r="AI29" s="4" t="str">
        <v>Handoff footwork - QB</v>
      </c>
      <c r="AJ29" s="4" t="str">
        <v>Handoff footwork - QB &amp; RB</v>
      </c>
      <c r="AK29" s="4" t="str">
        <v>Pass Patterns - WR</v>
      </c>
      <c r="AL29" s="4" t="str">
        <v>Ball Security Overview</v>
      </c>
      <c r="AM29" s="4" t="str">
        <v>Stance Simon Says</v>
      </c>
      <c r="AN29" s="4" t="str">
        <v>Turn and Burn</v>
      </c>
      <c r="AO29" s="4"/>
      <c r="AP29" s="4"/>
      <c r="AQ29" s="4"/>
    </row>
    <row r="30" spans="2:43" x14ac:dyDescent="0.25">
      <c r="B30" s="127"/>
      <c r="C30" s="133"/>
      <c r="D30" s="55">
        <v>5.5555555555555558E-3</v>
      </c>
      <c r="E30" s="50" t="s">
        <v>47</v>
      </c>
      <c r="F30" s="7" t="s">
        <v>130</v>
      </c>
      <c r="G30" s="53">
        <v>6</v>
      </c>
      <c r="AA30" s="4" t="str" cm="1">
        <f t="array" ref="AA30:AN30">TRANSPOSE(_xlfn._xlws.FILTER(
   Drills_Drill,
   (Drills_Competency=$E30)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30" s="4" t="str">
        <v>QB Footwork - 3 Step Drop</v>
      </c>
      <c r="AC30" s="4" t="str">
        <v>QB Footwork - Fake Handoff Rollout</v>
      </c>
      <c r="AD30" s="4" t="str">
        <v>QB Footwork - Toss/Pitch</v>
      </c>
      <c r="AE30" s="4" t="str">
        <v>Receiver Stance - First Step Explosion</v>
      </c>
      <c r="AF30" s="4" t="str">
        <v>RB Stance - First Step Explosion</v>
      </c>
      <c r="AG30" s="4" t="str">
        <v>3 Point Stance - First Step Explosion</v>
      </c>
      <c r="AH30" s="4" t="str">
        <v>Handoff footwork - RB</v>
      </c>
      <c r="AI30" s="4" t="str">
        <v>Handoff footwork - QB</v>
      </c>
      <c r="AJ30" s="4" t="str">
        <v>Handoff footwork - QB &amp; RB</v>
      </c>
      <c r="AK30" s="4" t="str">
        <v>Pass Patterns - WR</v>
      </c>
      <c r="AL30" s="4" t="str">
        <v>Ball Security Overview</v>
      </c>
      <c r="AM30" s="4" t="str">
        <v>Stance Simon Says</v>
      </c>
      <c r="AN30" s="4" t="str">
        <v>Turn and Burn</v>
      </c>
      <c r="AO30" s="4"/>
      <c r="AP30" s="4"/>
      <c r="AQ30" s="4"/>
    </row>
    <row r="31" spans="2:43" x14ac:dyDescent="0.25">
      <c r="B31" s="127"/>
      <c r="C31" s="133"/>
      <c r="D31" s="55">
        <v>5.5555555555555558E-3</v>
      </c>
      <c r="E31" s="50" t="s">
        <v>47</v>
      </c>
      <c r="F31" s="7" t="s">
        <v>97</v>
      </c>
      <c r="G31" s="53">
        <v>7</v>
      </c>
      <c r="AA31" s="4" t="str" cm="1">
        <f t="array" ref="AA31:AN31">TRANSPOSE(_xlfn._xlws.FILTER(
   Drills_Drill,
   (Drills_Competency=$E31)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31" s="4" t="str">
        <v>QB Footwork - 3 Step Drop</v>
      </c>
      <c r="AC31" s="4" t="str">
        <v>QB Footwork - Fake Handoff Rollout</v>
      </c>
      <c r="AD31" s="4" t="str">
        <v>QB Footwork - Toss/Pitch</v>
      </c>
      <c r="AE31" s="4" t="str">
        <v>Receiver Stance - First Step Explosion</v>
      </c>
      <c r="AF31" s="4" t="str">
        <v>RB Stance - First Step Explosion</v>
      </c>
      <c r="AG31" s="4" t="str">
        <v>3 Point Stance - First Step Explosion</v>
      </c>
      <c r="AH31" s="4" t="str">
        <v>Handoff footwork - RB</v>
      </c>
      <c r="AI31" s="4" t="str">
        <v>Handoff footwork - QB</v>
      </c>
      <c r="AJ31" s="4" t="str">
        <v>Handoff footwork - QB &amp; RB</v>
      </c>
      <c r="AK31" s="4" t="str">
        <v>Pass Patterns - WR</v>
      </c>
      <c r="AL31" s="4" t="str">
        <v>Ball Security Overview</v>
      </c>
      <c r="AM31" s="4" t="str">
        <v>Stance Simon Says</v>
      </c>
      <c r="AN31" s="4" t="str">
        <v>Turn and Burn</v>
      </c>
      <c r="AO31" s="4"/>
      <c r="AP31" s="4"/>
      <c r="AQ31" s="4"/>
    </row>
    <row r="32" spans="2:43" x14ac:dyDescent="0.25">
      <c r="B32" s="127"/>
      <c r="C32" s="133"/>
      <c r="D32" s="55">
        <v>5.5555555555555558E-3</v>
      </c>
      <c r="E32" s="50" t="s">
        <v>47</v>
      </c>
      <c r="F32" s="7" t="s">
        <v>66</v>
      </c>
      <c r="G32" s="53">
        <v>8</v>
      </c>
      <c r="AA32" s="4" t="str" cm="1">
        <f t="array" ref="AA32:AN32">TRANSPOSE(_xlfn._xlws.FILTER(
   Drills_Drill,
   (Drills_Competency=$E32)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32" s="4" t="str">
        <v>QB Footwork - 3 Step Drop</v>
      </c>
      <c r="AC32" s="4" t="str">
        <v>QB Footwork - Fake Handoff Rollout</v>
      </c>
      <c r="AD32" s="4" t="str">
        <v>QB Footwork - Toss/Pitch</v>
      </c>
      <c r="AE32" s="4" t="str">
        <v>Receiver Stance - First Step Explosion</v>
      </c>
      <c r="AF32" s="4" t="str">
        <v>RB Stance - First Step Explosion</v>
      </c>
      <c r="AG32" s="4" t="str">
        <v>3 Point Stance - First Step Explosion</v>
      </c>
      <c r="AH32" s="4" t="str">
        <v>Handoff footwork - RB</v>
      </c>
      <c r="AI32" s="4" t="str">
        <v>Handoff footwork - QB</v>
      </c>
      <c r="AJ32" s="4" t="str">
        <v>Handoff footwork - QB &amp; RB</v>
      </c>
      <c r="AK32" s="4" t="str">
        <v>Pass Patterns - WR</v>
      </c>
      <c r="AL32" s="4" t="str">
        <v>Ball Security Overview</v>
      </c>
      <c r="AM32" s="4" t="str">
        <v>Stance Simon Says</v>
      </c>
      <c r="AN32" s="4" t="str">
        <v>Turn and Burn</v>
      </c>
      <c r="AO32" s="4"/>
      <c r="AP32" s="4"/>
      <c r="AQ32" s="4"/>
    </row>
    <row r="33" spans="2:43" x14ac:dyDescent="0.25">
      <c r="B33" s="127"/>
      <c r="C33" s="133"/>
      <c r="D33" s="55">
        <v>3.472222222222222E-3</v>
      </c>
      <c r="E33" s="50" t="s">
        <v>100</v>
      </c>
      <c r="F33" s="7" t="s">
        <v>101</v>
      </c>
      <c r="G33" s="53" t="s">
        <v>11</v>
      </c>
      <c r="AA33" s="4" t="str" cm="1">
        <f t="array" ref="AA33:AE33">TRANSPOSE(_xlfn._xlws.FILTER(
   Drills_Drill,
   (Drills_Competency=$E33)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33" s="4" t="str">
        <v>Dynamic Stretching Routine</v>
      </c>
      <c r="AC33" s="4" t="str">
        <v>Sprints</v>
      </c>
      <c r="AD33" s="4" t="str">
        <v>Chalk Talk</v>
      </c>
      <c r="AE33" s="4" t="str">
        <v>Water Break</v>
      </c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</row>
    <row r="34" spans="2:43" x14ac:dyDescent="0.25">
      <c r="B34" s="127"/>
      <c r="C34" s="133"/>
      <c r="D34" s="55"/>
      <c r="E34" s="50"/>
      <c r="F34" s="7"/>
      <c r="G34" s="53"/>
      <c r="AA34" s="4" t="str" cm="1">
        <f t="array" ref="AA34">TRANSPOSE(_xlfn._xlws.FILTER(
   Drills_Drill,
   (Drills_Competency=$E34)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</row>
    <row r="35" spans="2:43" x14ac:dyDescent="0.25">
      <c r="B35" s="127"/>
      <c r="C35" s="133"/>
      <c r="D35" s="55"/>
      <c r="E35" s="50"/>
      <c r="F35" s="7"/>
      <c r="G35" s="53"/>
      <c r="AA35" s="4" t="str" cm="1">
        <f t="array" ref="AA35">TRANSPOSE(_xlfn._xlws.FILTER(
   Drills_Drill,
   (Drills_Competency=$E35)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</row>
    <row r="36" spans="2:43" x14ac:dyDescent="0.25">
      <c r="B36" s="127"/>
      <c r="C36" s="133"/>
      <c r="D36" s="55"/>
      <c r="E36" s="50"/>
      <c r="F36" s="7"/>
      <c r="G36" s="53"/>
      <c r="AA36" s="4" t="str" cm="1">
        <f t="array" ref="AA36">TRANSPOSE(_xlfn._xlws.FILTER(
   Drills_Drill,
   (Drills_Competency=$E36)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</row>
    <row r="37" spans="2:43" x14ac:dyDescent="0.25">
      <c r="B37" s="127"/>
      <c r="C37" s="133"/>
      <c r="D37" s="55"/>
      <c r="E37" s="50"/>
      <c r="F37" s="7"/>
      <c r="G37" s="53"/>
      <c r="AA37" s="4" t="str" cm="1">
        <f t="array" ref="AA37">TRANSPOSE(_xlfn._xlws.FILTER(
   Drills_Drill,
   (Drills_Competency=$E37)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</row>
    <row r="38" spans="2:43" x14ac:dyDescent="0.25">
      <c r="B38" s="127"/>
      <c r="C38" s="133"/>
      <c r="D38" s="55"/>
      <c r="E38" s="50"/>
      <c r="F38" s="7"/>
      <c r="G38" s="53"/>
      <c r="AA38" s="4" t="str" cm="1">
        <f t="array" ref="AA38">TRANSPOSE(_xlfn._xlws.FILTER(
   Drills_Drill,
   (Drills_Competency=$E38)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</row>
    <row r="39" spans="2:43" ht="15.75" thickBot="1" x14ac:dyDescent="0.3">
      <c r="B39" s="128"/>
      <c r="C39" s="134"/>
      <c r="D39" s="56"/>
      <c r="E39" s="51"/>
      <c r="F39" s="52"/>
      <c r="G39" s="54"/>
      <c r="AA39" s="4" t="str" cm="1">
        <f t="array" ref="AA39">TRANSPOSE(_xlfn._xlws.FILTER(
   Drills_Drill,
   (Drills_Competency=$E39)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</row>
    <row r="40" spans="2:43" x14ac:dyDescent="0.25">
      <c r="B40" s="126" t="s">
        <v>133</v>
      </c>
      <c r="C40" s="132">
        <f>IF(B40="","",SUM(D40:D57))</f>
        <v>6.1111111111111123E-2</v>
      </c>
      <c r="D40" s="55">
        <v>1.3888888888888889E-3</v>
      </c>
      <c r="E40" s="50" t="s">
        <v>100</v>
      </c>
      <c r="F40" s="7" t="s">
        <v>103</v>
      </c>
      <c r="G40" s="53" t="s">
        <v>11</v>
      </c>
      <c r="AA40" s="4" t="str" cm="1">
        <f t="array" ref="AA40:AE40">TRANSPOSE(_xlfn._xlws.FILTER(
   Drills_Drill,
   (Drills_Competency=$E40)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40" s="4" t="str">
        <v>Dynamic Stretching Routine</v>
      </c>
      <c r="AC40" s="4" t="str">
        <v>Sprints</v>
      </c>
      <c r="AD40" s="4" t="str">
        <v>Chalk Talk</v>
      </c>
      <c r="AE40" s="4" t="str">
        <v>Water Break</v>
      </c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</row>
    <row r="41" spans="2:43" x14ac:dyDescent="0.25">
      <c r="B41" s="127"/>
      <c r="C41" s="133"/>
      <c r="D41" s="55">
        <v>1.0416666666666666E-2</v>
      </c>
      <c r="E41" s="50" t="s">
        <v>100</v>
      </c>
      <c r="F41" s="7" t="s">
        <v>61</v>
      </c>
      <c r="G41" s="53" t="s">
        <v>11</v>
      </c>
      <c r="AA41" s="4" t="str" cm="1">
        <f t="array" ref="AA41:AE41">TRANSPOSE(_xlfn._xlws.FILTER(
   Drills_Drill,
   (Drills_Competency=$E41)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41" s="4" t="str">
        <v>Dynamic Stretching Routine</v>
      </c>
      <c r="AC41" s="4" t="str">
        <v>Sprints</v>
      </c>
      <c r="AD41" s="4" t="str">
        <v>Chalk Talk</v>
      </c>
      <c r="AE41" s="4" t="str">
        <v>Water Break</v>
      </c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</row>
    <row r="42" spans="2:43" x14ac:dyDescent="0.25">
      <c r="B42" s="127"/>
      <c r="C42" s="133"/>
      <c r="D42" s="55">
        <v>5.5555555555555558E-3</v>
      </c>
      <c r="E42" s="50" t="s">
        <v>46</v>
      </c>
      <c r="F42" s="7" t="s">
        <v>107</v>
      </c>
      <c r="G42" s="53">
        <v>1</v>
      </c>
      <c r="AA42" s="4" t="str" cm="1">
        <f t="array" ref="AA42:AK42">TRANSPOSE(_xlfn._xlws.FILTER(
   Drills_Drill,
   (Drills_Competency=$E42)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42" s="4" t="str">
        <v>L-Drill</v>
      </c>
      <c r="AC42" s="4" t="str">
        <v>T-Drill</v>
      </c>
      <c r="AD42" s="4" t="str">
        <v>Box Drill</v>
      </c>
      <c r="AE42" s="4" t="str">
        <v>Bag Drills</v>
      </c>
      <c r="AF42" s="4" t="str">
        <v>LB Box Drill</v>
      </c>
      <c r="AG42" s="4" t="str">
        <v>LB X-Mas Tree Drill</v>
      </c>
      <c r="AH42" s="4" t="str">
        <v>Defensive Back Drill</v>
      </c>
      <c r="AI42" s="4" t="str">
        <v>Agility Ladder Drills</v>
      </c>
      <c r="AJ42" s="4" t="str">
        <v>Mirror Drill</v>
      </c>
      <c r="AK42" s="4" t="str">
        <v>DB Call-out Drill (Right, Left, Back)</v>
      </c>
      <c r="AL42" s="4"/>
      <c r="AM42" s="4"/>
      <c r="AN42" s="4"/>
      <c r="AO42" s="4"/>
      <c r="AP42" s="4"/>
      <c r="AQ42" s="4"/>
    </row>
    <row r="43" spans="2:43" x14ac:dyDescent="0.25">
      <c r="B43" s="127"/>
      <c r="C43" s="133"/>
      <c r="D43" s="55">
        <v>5.5555555555555558E-3</v>
      </c>
      <c r="E43" s="50" t="s">
        <v>47</v>
      </c>
      <c r="F43" s="7" t="s">
        <v>97</v>
      </c>
      <c r="G43" s="53">
        <v>2</v>
      </c>
      <c r="AA43" s="4" t="str" cm="1">
        <f t="array" ref="AA43:AN43">TRANSPOSE(_xlfn._xlws.FILTER(
   Drills_Drill,
   (Drills_Competency=$E43)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43" s="4" t="str">
        <v>QB Footwork - 3 Step Drop</v>
      </c>
      <c r="AC43" s="4" t="str">
        <v>QB Footwork - Fake Handoff Rollout</v>
      </c>
      <c r="AD43" s="4" t="str">
        <v>QB Footwork - Toss/Pitch</v>
      </c>
      <c r="AE43" s="4" t="str">
        <v>Receiver Stance - First Step Explosion</v>
      </c>
      <c r="AF43" s="4" t="str">
        <v>RB Stance - First Step Explosion</v>
      </c>
      <c r="AG43" s="4" t="str">
        <v>3 Point Stance - First Step Explosion</v>
      </c>
      <c r="AH43" s="4" t="str">
        <v>Handoff footwork - RB</v>
      </c>
      <c r="AI43" s="4" t="str">
        <v>Handoff footwork - QB</v>
      </c>
      <c r="AJ43" s="4" t="str">
        <v>Handoff footwork - QB &amp; RB</v>
      </c>
      <c r="AK43" s="4" t="str">
        <v>Pass Patterns - WR</v>
      </c>
      <c r="AL43" s="4" t="str">
        <v>Ball Security Overview</v>
      </c>
      <c r="AM43" s="4" t="str">
        <v>Stance Simon Says</v>
      </c>
      <c r="AN43" s="4" t="str">
        <v>Turn and Burn</v>
      </c>
      <c r="AO43" s="4"/>
      <c r="AP43" s="4"/>
      <c r="AQ43" s="4"/>
    </row>
    <row r="44" spans="2:43" x14ac:dyDescent="0.25">
      <c r="B44" s="127"/>
      <c r="C44" s="133"/>
      <c r="D44" s="55">
        <v>5.5555555555555558E-3</v>
      </c>
      <c r="E44" s="50" t="s">
        <v>47</v>
      </c>
      <c r="F44" s="7" t="s">
        <v>64</v>
      </c>
      <c r="G44" s="53">
        <v>3</v>
      </c>
      <c r="AA44" s="4" t="str" cm="1">
        <f t="array" ref="AA44:AN44">TRANSPOSE(_xlfn._xlws.FILTER(
   Drills_Drill,
   (Drills_Competency=$E44)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44" s="4" t="str">
        <v>QB Footwork - 3 Step Drop</v>
      </c>
      <c r="AC44" s="4" t="str">
        <v>QB Footwork - Fake Handoff Rollout</v>
      </c>
      <c r="AD44" s="4" t="str">
        <v>QB Footwork - Toss/Pitch</v>
      </c>
      <c r="AE44" s="4" t="str">
        <v>Receiver Stance - First Step Explosion</v>
      </c>
      <c r="AF44" s="4" t="str">
        <v>RB Stance - First Step Explosion</v>
      </c>
      <c r="AG44" s="4" t="str">
        <v>3 Point Stance - First Step Explosion</v>
      </c>
      <c r="AH44" s="4" t="str">
        <v>Handoff footwork - RB</v>
      </c>
      <c r="AI44" s="4" t="str">
        <v>Handoff footwork - QB</v>
      </c>
      <c r="AJ44" s="4" t="str">
        <v>Handoff footwork - QB &amp; RB</v>
      </c>
      <c r="AK44" s="4" t="str">
        <v>Pass Patterns - WR</v>
      </c>
      <c r="AL44" s="4" t="str">
        <v>Ball Security Overview</v>
      </c>
      <c r="AM44" s="4" t="str">
        <v>Stance Simon Says</v>
      </c>
      <c r="AN44" s="4" t="str">
        <v>Turn and Burn</v>
      </c>
      <c r="AO44" s="4"/>
      <c r="AP44" s="4"/>
      <c r="AQ44" s="4"/>
    </row>
    <row r="45" spans="2:43" x14ac:dyDescent="0.25">
      <c r="B45" s="127"/>
      <c r="C45" s="133"/>
      <c r="D45" s="55">
        <v>5.5555555555555558E-3</v>
      </c>
      <c r="E45" s="50" t="s">
        <v>47</v>
      </c>
      <c r="F45" s="7" t="s">
        <v>66</v>
      </c>
      <c r="G45" s="53">
        <v>4</v>
      </c>
      <c r="AA45" s="4" t="str" cm="1">
        <f t="array" ref="AA45:AN45">TRANSPOSE(_xlfn._xlws.FILTER(
   Drills_Drill,
   (Drills_Competency=$E45)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45" s="4" t="str">
        <v>QB Footwork - 3 Step Drop</v>
      </c>
      <c r="AC45" s="4" t="str">
        <v>QB Footwork - Fake Handoff Rollout</v>
      </c>
      <c r="AD45" s="4" t="str">
        <v>QB Footwork - Toss/Pitch</v>
      </c>
      <c r="AE45" s="4" t="str">
        <v>Receiver Stance - First Step Explosion</v>
      </c>
      <c r="AF45" s="4" t="str">
        <v>RB Stance - First Step Explosion</v>
      </c>
      <c r="AG45" s="4" t="str">
        <v>3 Point Stance - First Step Explosion</v>
      </c>
      <c r="AH45" s="4" t="str">
        <v>Handoff footwork - RB</v>
      </c>
      <c r="AI45" s="4" t="str">
        <v>Handoff footwork - QB</v>
      </c>
      <c r="AJ45" s="4" t="str">
        <v>Handoff footwork - QB &amp; RB</v>
      </c>
      <c r="AK45" s="4" t="str">
        <v>Pass Patterns - WR</v>
      </c>
      <c r="AL45" s="4" t="str">
        <v>Ball Security Overview</v>
      </c>
      <c r="AM45" s="4" t="str">
        <v>Stance Simon Says</v>
      </c>
      <c r="AN45" s="4" t="str">
        <v>Turn and Burn</v>
      </c>
      <c r="AO45" s="4"/>
      <c r="AP45" s="4"/>
      <c r="AQ45" s="4"/>
    </row>
    <row r="46" spans="2:43" x14ac:dyDescent="0.25">
      <c r="B46" s="127"/>
      <c r="C46" s="133"/>
      <c r="D46" s="55">
        <v>1.3888888888888889E-3</v>
      </c>
      <c r="E46" s="50" t="s">
        <v>100</v>
      </c>
      <c r="F46" s="7" t="s">
        <v>124</v>
      </c>
      <c r="G46" s="53" t="s">
        <v>11</v>
      </c>
      <c r="AA46" s="4" t="str" cm="1">
        <f t="array" ref="AA46:AE46">TRANSPOSE(_xlfn._xlws.FILTER(
   Drills_Drill,
   (Drills_Competency=$E46)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46" s="4" t="str">
        <v>Dynamic Stretching Routine</v>
      </c>
      <c r="AC46" s="4" t="str">
        <v>Sprints</v>
      </c>
      <c r="AD46" s="4" t="str">
        <v>Chalk Talk</v>
      </c>
      <c r="AE46" s="4" t="str">
        <v>Water Break</v>
      </c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</row>
    <row r="47" spans="2:43" x14ac:dyDescent="0.25">
      <c r="B47" s="127"/>
      <c r="C47" s="133"/>
      <c r="D47" s="55">
        <v>5.5555555555555558E-3</v>
      </c>
      <c r="E47" s="50" t="s">
        <v>49</v>
      </c>
      <c r="F47" s="7" t="s">
        <v>89</v>
      </c>
      <c r="G47" s="53">
        <v>1</v>
      </c>
      <c r="AA47" s="4" t="str" cm="1">
        <f t="array" ref="AA47:AF47">TRANSPOSE(_xlfn._xlws.FILTER(
   Drills_Drill,
   (Drills_Competency=$E47)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Playbook - Walkthrough</v>
      </c>
      <c r="AB47" s="4" t="str">
        <v>QB/WR Pass Routes</v>
      </c>
      <c r="AC47" s="4" t="str">
        <v>QB/RB Handoff Drill</v>
      </c>
      <c r="AD47" s="4" t="str">
        <v>QB/RB Toss/Pitch Drill</v>
      </c>
      <c r="AE47" s="4" t="str">
        <v>QB/RB Handoff Cut Drill</v>
      </c>
      <c r="AF47" s="4" t="str">
        <v>Playbook - Full Speed</v>
      </c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</row>
    <row r="48" spans="2:43" x14ac:dyDescent="0.25">
      <c r="B48" s="127"/>
      <c r="C48" s="133"/>
      <c r="D48" s="55">
        <v>5.5555555555555558E-3</v>
      </c>
      <c r="E48" s="50" t="s">
        <v>48</v>
      </c>
      <c r="F48" s="7" t="s">
        <v>115</v>
      </c>
      <c r="G48" s="53">
        <v>2</v>
      </c>
      <c r="AA48" s="4" t="str" cm="1">
        <f t="array" ref="AA48:AE48">TRANSPOSE(_xlfn._xlws.FILTER(
   Drills_Drill,
   (Drills_Competency=$E48)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Flag Pulling Drills</v>
      </c>
      <c r="AB48" s="4" t="str">
        <v>LB Pursuit Drill (Toss)</v>
      </c>
      <c r="AC48" s="4" t="str">
        <v>Safety Pursuit Drill (Sideline Tackle)</v>
      </c>
      <c r="AD48" s="4" t="str">
        <v>Man to Man Responsibilities/Walkthrough</v>
      </c>
      <c r="AE48" s="4" t="str">
        <v>Zone Responsibilities/Walkthrough</v>
      </c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</row>
    <row r="49" spans="2:43" x14ac:dyDescent="0.25">
      <c r="B49" s="127"/>
      <c r="C49" s="133"/>
      <c r="D49" s="55">
        <v>5.5555555555555558E-3</v>
      </c>
      <c r="E49" s="50" t="s">
        <v>48</v>
      </c>
      <c r="F49" s="7" t="s">
        <v>177</v>
      </c>
      <c r="G49" s="53">
        <v>3</v>
      </c>
      <c r="AA49" s="4" t="str" cm="1">
        <f t="array" ref="AA49:AE49">TRANSPOSE(_xlfn._xlws.FILTER(
   Drills_Drill,
   (Drills_Competency=$E49)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Flag Pulling Drills</v>
      </c>
      <c r="AB49" s="4" t="str">
        <v>LB Pursuit Drill (Toss)</v>
      </c>
      <c r="AC49" s="4" t="str">
        <v>Safety Pursuit Drill (Sideline Tackle)</v>
      </c>
      <c r="AD49" s="4" t="str">
        <v>Man to Man Responsibilities/Walkthrough</v>
      </c>
      <c r="AE49" s="4" t="str">
        <v>Zone Responsibilities/Walkthrough</v>
      </c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</row>
    <row r="50" spans="2:43" x14ac:dyDescent="0.25">
      <c r="B50" s="127"/>
      <c r="C50" s="133"/>
      <c r="D50" s="55">
        <v>5.5555555555555558E-3</v>
      </c>
      <c r="E50" s="50" t="s">
        <v>62</v>
      </c>
      <c r="F50" s="7" t="s">
        <v>105</v>
      </c>
      <c r="G50" s="53">
        <v>4</v>
      </c>
      <c r="AA50" s="4" t="str" cm="1">
        <f t="array" ref="AA50:AG50">TRANSPOSE(_xlfn._xlws.FILTER(
   Drills_Drill,
   (Drills_Competency=$E50)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2 on 2 - LB Switch or Stick (Communication)</v>
      </c>
      <c r="AB50" s="4" t="str">
        <v>1 on 1 - Pursuit Guantlet</v>
      </c>
      <c r="AC50" s="4" t="str">
        <v>1 on 1 - Handoff Gauntlet</v>
      </c>
      <c r="AD50" s="4" t="str">
        <v>1 on 1 - Toss/Pitch Pursuit</v>
      </c>
      <c r="AE50" s="4" t="str">
        <v>1 on 1 - Pass Coverage</v>
      </c>
      <c r="AF50" s="4" t="str">
        <v>Red Rover</v>
      </c>
      <c r="AG50" s="4" t="str">
        <v>Box Drill Relay</v>
      </c>
      <c r="AH50" s="4"/>
      <c r="AI50" s="4"/>
      <c r="AJ50" s="4"/>
      <c r="AK50" s="4"/>
      <c r="AL50" s="4"/>
      <c r="AM50" s="4"/>
      <c r="AN50" s="4"/>
      <c r="AO50" s="4"/>
      <c r="AP50" s="4"/>
      <c r="AQ50" s="4"/>
    </row>
    <row r="51" spans="2:43" x14ac:dyDescent="0.25">
      <c r="B51" s="127"/>
      <c r="C51" s="133"/>
      <c r="D51" s="55">
        <v>3.472222222222222E-3</v>
      </c>
      <c r="E51" s="50" t="s">
        <v>100</v>
      </c>
      <c r="F51" s="7" t="s">
        <v>101</v>
      </c>
      <c r="G51" s="53" t="s">
        <v>11</v>
      </c>
      <c r="AA51" s="4" t="str" cm="1">
        <f t="array" ref="AA51:AE51">TRANSPOSE(_xlfn._xlws.FILTER(
   Drills_Drill,
   (Drills_Competency=$E51)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51" s="4" t="str">
        <v>Dynamic Stretching Routine</v>
      </c>
      <c r="AC51" s="4" t="str">
        <v>Sprints</v>
      </c>
      <c r="AD51" s="4" t="str">
        <v>Chalk Talk</v>
      </c>
      <c r="AE51" s="4" t="str">
        <v>Water Break</v>
      </c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</row>
    <row r="52" spans="2:43" x14ac:dyDescent="0.25">
      <c r="B52" s="127"/>
      <c r="C52" s="133"/>
      <c r="D52" s="55"/>
      <c r="E52" s="50"/>
      <c r="F52" s="7"/>
      <c r="G52" s="53"/>
      <c r="AA52" s="4" t="str" cm="1">
        <f t="array" ref="AA52">TRANSPOSE(_xlfn._xlws.FILTER(
   Drills_Drill,
   (Drills_Competency=$E52)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</row>
    <row r="53" spans="2:43" x14ac:dyDescent="0.25">
      <c r="B53" s="127"/>
      <c r="C53" s="133"/>
      <c r="D53" s="55"/>
      <c r="E53" s="50"/>
      <c r="F53" s="7"/>
      <c r="G53" s="53"/>
      <c r="AA53" s="4" t="str" cm="1">
        <f t="array" ref="AA53">TRANSPOSE(_xlfn._xlws.FILTER(
   Drills_Drill,
   (Drills_Competency=$E53)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</row>
    <row r="54" spans="2:43" x14ac:dyDescent="0.25">
      <c r="B54" s="127"/>
      <c r="C54" s="133"/>
      <c r="D54" s="55"/>
      <c r="E54" s="50"/>
      <c r="F54" s="7"/>
      <c r="G54" s="53"/>
      <c r="AA54" s="4" t="str" cm="1">
        <f t="array" ref="AA54">TRANSPOSE(_xlfn._xlws.FILTER(
   Drills_Drill,
   (Drills_Competency=$E54)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</row>
    <row r="55" spans="2:43" x14ac:dyDescent="0.25">
      <c r="B55" s="127"/>
      <c r="C55" s="133"/>
      <c r="D55" s="55"/>
      <c r="E55" s="50"/>
      <c r="F55" s="7"/>
      <c r="G55" s="53"/>
      <c r="AA55" s="4" t="str" cm="1">
        <f t="array" ref="AA55">TRANSPOSE(_xlfn._xlws.FILTER(
   Drills_Drill,
   (Drills_Competency=$E55)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</row>
    <row r="56" spans="2:43" x14ac:dyDescent="0.25">
      <c r="B56" s="127"/>
      <c r="C56" s="133"/>
      <c r="D56" s="55"/>
      <c r="E56" s="50"/>
      <c r="F56" s="7"/>
      <c r="G56" s="53"/>
      <c r="AA56" s="4" t="str" cm="1">
        <f t="array" ref="AA56">TRANSPOSE(_xlfn._xlws.FILTER(
   Drills_Drill,
   (Drills_Competency=$E56)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</row>
    <row r="57" spans="2:43" ht="15.75" thickBot="1" x14ac:dyDescent="0.3">
      <c r="B57" s="128"/>
      <c r="C57" s="134"/>
      <c r="D57" s="56"/>
      <c r="E57" s="51"/>
      <c r="F57" s="52"/>
      <c r="G57" s="54"/>
      <c r="AA57" s="4" t="str" cm="1">
        <f t="array" ref="AA57">TRANSPOSE(_xlfn._xlws.FILTER(
   Drills_Drill,
   (Drills_Competency=$E57)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</row>
    <row r="58" spans="2:43" x14ac:dyDescent="0.25">
      <c r="B58" s="126" t="s">
        <v>134</v>
      </c>
      <c r="C58" s="132">
        <f>IF(B58="","",SUM(D58:D75))</f>
        <v>6.1111111111111123E-2</v>
      </c>
      <c r="D58" s="55">
        <v>1.3888888888888889E-3</v>
      </c>
      <c r="E58" s="50" t="s">
        <v>100</v>
      </c>
      <c r="F58" s="7" t="s">
        <v>103</v>
      </c>
      <c r="G58" s="53" t="s">
        <v>11</v>
      </c>
      <c r="AA58" s="4" t="str" cm="1">
        <f t="array" ref="AA58:AE58">TRANSPOSE(_xlfn._xlws.FILTER(
   Drills_Drill,
   (Drills_Competency=$E58)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58" s="4" t="str">
        <v>Dynamic Stretching Routine</v>
      </c>
      <c r="AC58" s="4" t="str">
        <v>Sprints</v>
      </c>
      <c r="AD58" s="4" t="str">
        <v>Chalk Talk</v>
      </c>
      <c r="AE58" s="4" t="str">
        <v>Water Break</v>
      </c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</row>
    <row r="59" spans="2:43" x14ac:dyDescent="0.25">
      <c r="B59" s="127"/>
      <c r="C59" s="133"/>
      <c r="D59" s="55">
        <v>1.0416666666666666E-2</v>
      </c>
      <c r="E59" s="50" t="s">
        <v>100</v>
      </c>
      <c r="F59" s="7" t="s">
        <v>61</v>
      </c>
      <c r="G59" s="53" t="s">
        <v>11</v>
      </c>
      <c r="AA59" s="4" t="str" cm="1">
        <f t="array" ref="AA59:AE59">TRANSPOSE(_xlfn._xlws.FILTER(
   Drills_Drill,
   (Drills_Competency=$E59)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59" s="4" t="str">
        <v>Dynamic Stretching Routine</v>
      </c>
      <c r="AC59" s="4" t="str">
        <v>Sprints</v>
      </c>
      <c r="AD59" s="4" t="str">
        <v>Chalk Talk</v>
      </c>
      <c r="AE59" s="4" t="str">
        <v>Water Break</v>
      </c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</row>
    <row r="60" spans="2:43" x14ac:dyDescent="0.25">
      <c r="B60" s="127"/>
      <c r="C60" s="133"/>
      <c r="D60" s="55">
        <v>5.5555555555555558E-3</v>
      </c>
      <c r="E60" s="50" t="s">
        <v>46</v>
      </c>
      <c r="F60" s="7" t="s">
        <v>108</v>
      </c>
      <c r="G60" s="53">
        <v>1</v>
      </c>
      <c r="AA60" s="4" t="str" cm="1">
        <f t="array" ref="AA60:AK60">TRANSPOSE(_xlfn._xlws.FILTER(
   Drills_Drill,
   (Drills_Competency=$E60)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60" s="4" t="str">
        <v>L-Drill</v>
      </c>
      <c r="AC60" s="4" t="str">
        <v>T-Drill</v>
      </c>
      <c r="AD60" s="4" t="str">
        <v>Box Drill</v>
      </c>
      <c r="AE60" s="4" t="str">
        <v>Bag Drills</v>
      </c>
      <c r="AF60" s="4" t="str">
        <v>LB Box Drill</v>
      </c>
      <c r="AG60" s="4" t="str">
        <v>LB X-Mas Tree Drill</v>
      </c>
      <c r="AH60" s="4" t="str">
        <v>Defensive Back Drill</v>
      </c>
      <c r="AI60" s="4" t="str">
        <v>Agility Ladder Drills</v>
      </c>
      <c r="AJ60" s="4" t="str">
        <v>Mirror Drill</v>
      </c>
      <c r="AK60" s="4" t="str">
        <v>DB Call-out Drill (Right, Left, Back)</v>
      </c>
      <c r="AL60" s="4"/>
      <c r="AM60" s="4"/>
      <c r="AN60" s="4"/>
      <c r="AO60" s="4"/>
      <c r="AP60" s="4"/>
      <c r="AQ60" s="4"/>
    </row>
    <row r="61" spans="2:43" x14ac:dyDescent="0.25">
      <c r="B61" s="127"/>
      <c r="C61" s="133"/>
      <c r="D61" s="55">
        <v>5.5555555555555558E-3</v>
      </c>
      <c r="E61" s="50" t="s">
        <v>47</v>
      </c>
      <c r="F61" s="7" t="s">
        <v>97</v>
      </c>
      <c r="G61" s="53">
        <v>2</v>
      </c>
      <c r="AA61" s="4" t="str" cm="1">
        <f t="array" ref="AA61:AN61">TRANSPOSE(_xlfn._xlws.FILTER(
   Drills_Drill,
   (Drills_Competency=$E61)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61" s="4" t="str">
        <v>QB Footwork - 3 Step Drop</v>
      </c>
      <c r="AC61" s="4" t="str">
        <v>QB Footwork - Fake Handoff Rollout</v>
      </c>
      <c r="AD61" s="4" t="str">
        <v>QB Footwork - Toss/Pitch</v>
      </c>
      <c r="AE61" s="4" t="str">
        <v>Receiver Stance - First Step Explosion</v>
      </c>
      <c r="AF61" s="4" t="str">
        <v>RB Stance - First Step Explosion</v>
      </c>
      <c r="AG61" s="4" t="str">
        <v>3 Point Stance - First Step Explosion</v>
      </c>
      <c r="AH61" s="4" t="str">
        <v>Handoff footwork - RB</v>
      </c>
      <c r="AI61" s="4" t="str">
        <v>Handoff footwork - QB</v>
      </c>
      <c r="AJ61" s="4" t="str">
        <v>Handoff footwork - QB &amp; RB</v>
      </c>
      <c r="AK61" s="4" t="str">
        <v>Pass Patterns - WR</v>
      </c>
      <c r="AL61" s="4" t="str">
        <v>Ball Security Overview</v>
      </c>
      <c r="AM61" s="4" t="str">
        <v>Stance Simon Says</v>
      </c>
      <c r="AN61" s="4" t="str">
        <v>Turn and Burn</v>
      </c>
      <c r="AO61" s="4"/>
      <c r="AP61" s="4"/>
      <c r="AQ61" s="4"/>
    </row>
    <row r="62" spans="2:43" x14ac:dyDescent="0.25">
      <c r="B62" s="127"/>
      <c r="C62" s="133"/>
      <c r="D62" s="55">
        <v>5.5555555555555558E-3</v>
      </c>
      <c r="E62" s="50" t="s">
        <v>47</v>
      </c>
      <c r="F62" s="7" t="s">
        <v>63</v>
      </c>
      <c r="G62" s="53">
        <v>3</v>
      </c>
      <c r="AA62" s="4" t="str" cm="1">
        <f t="array" ref="AA62:AN62">TRANSPOSE(_xlfn._xlws.FILTER(
   Drills_Drill,
   (Drills_Competency=$E62)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62" s="4" t="str">
        <v>QB Footwork - 3 Step Drop</v>
      </c>
      <c r="AC62" s="4" t="str">
        <v>QB Footwork - Fake Handoff Rollout</v>
      </c>
      <c r="AD62" s="4" t="str">
        <v>QB Footwork - Toss/Pitch</v>
      </c>
      <c r="AE62" s="4" t="str">
        <v>Receiver Stance - First Step Explosion</v>
      </c>
      <c r="AF62" s="4" t="str">
        <v>RB Stance - First Step Explosion</v>
      </c>
      <c r="AG62" s="4" t="str">
        <v>3 Point Stance - First Step Explosion</v>
      </c>
      <c r="AH62" s="4" t="str">
        <v>Handoff footwork - RB</v>
      </c>
      <c r="AI62" s="4" t="str">
        <v>Handoff footwork - QB</v>
      </c>
      <c r="AJ62" s="4" t="str">
        <v>Handoff footwork - QB &amp; RB</v>
      </c>
      <c r="AK62" s="4" t="str">
        <v>Pass Patterns - WR</v>
      </c>
      <c r="AL62" s="4" t="str">
        <v>Ball Security Overview</v>
      </c>
      <c r="AM62" s="4" t="str">
        <v>Stance Simon Says</v>
      </c>
      <c r="AN62" s="4" t="str">
        <v>Turn and Burn</v>
      </c>
      <c r="AO62" s="4"/>
      <c r="AP62" s="4"/>
      <c r="AQ62" s="4"/>
    </row>
    <row r="63" spans="2:43" x14ac:dyDescent="0.25">
      <c r="B63" s="127"/>
      <c r="C63" s="133"/>
      <c r="D63" s="55">
        <v>5.5555555555555558E-3</v>
      </c>
      <c r="E63" s="50" t="s">
        <v>47</v>
      </c>
      <c r="F63" s="7" t="s">
        <v>90</v>
      </c>
      <c r="G63" s="53">
        <v>4</v>
      </c>
      <c r="AA63" s="4" t="str" cm="1">
        <f t="array" ref="AA63:AN63">TRANSPOSE(_xlfn._xlws.FILTER(
   Drills_Drill,
   (Drills_Competency=$E63)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63" s="4" t="str">
        <v>QB Footwork - 3 Step Drop</v>
      </c>
      <c r="AC63" s="4" t="str">
        <v>QB Footwork - Fake Handoff Rollout</v>
      </c>
      <c r="AD63" s="4" t="str">
        <v>QB Footwork - Toss/Pitch</v>
      </c>
      <c r="AE63" s="4" t="str">
        <v>Receiver Stance - First Step Explosion</v>
      </c>
      <c r="AF63" s="4" t="str">
        <v>RB Stance - First Step Explosion</v>
      </c>
      <c r="AG63" s="4" t="str">
        <v>3 Point Stance - First Step Explosion</v>
      </c>
      <c r="AH63" s="4" t="str">
        <v>Handoff footwork - RB</v>
      </c>
      <c r="AI63" s="4" t="str">
        <v>Handoff footwork - QB</v>
      </c>
      <c r="AJ63" s="4" t="str">
        <v>Handoff footwork - QB &amp; RB</v>
      </c>
      <c r="AK63" s="4" t="str">
        <v>Pass Patterns - WR</v>
      </c>
      <c r="AL63" s="4" t="str">
        <v>Ball Security Overview</v>
      </c>
      <c r="AM63" s="4" t="str">
        <v>Stance Simon Says</v>
      </c>
      <c r="AN63" s="4" t="str">
        <v>Turn and Burn</v>
      </c>
      <c r="AO63" s="4"/>
      <c r="AP63" s="4"/>
      <c r="AQ63" s="4"/>
    </row>
    <row r="64" spans="2:43" x14ac:dyDescent="0.25">
      <c r="B64" s="127"/>
      <c r="C64" s="133"/>
      <c r="D64" s="55">
        <v>1.3888888888888889E-3</v>
      </c>
      <c r="E64" s="50" t="s">
        <v>100</v>
      </c>
      <c r="F64" s="7" t="s">
        <v>124</v>
      </c>
      <c r="G64" s="53" t="s">
        <v>11</v>
      </c>
      <c r="AA64" s="4" t="str" cm="1">
        <f t="array" ref="AA64:AE64">TRANSPOSE(_xlfn._xlws.FILTER(
   Drills_Drill,
   (Drills_Competency=$E64)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64" s="4" t="str">
        <v>Dynamic Stretching Routine</v>
      </c>
      <c r="AC64" s="4" t="str">
        <v>Sprints</v>
      </c>
      <c r="AD64" s="4" t="str">
        <v>Chalk Talk</v>
      </c>
      <c r="AE64" s="4" t="str">
        <v>Water Break</v>
      </c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</row>
    <row r="65" spans="2:43" x14ac:dyDescent="0.25">
      <c r="B65" s="127"/>
      <c r="C65" s="133"/>
      <c r="D65" s="55">
        <v>5.5555555555555558E-3</v>
      </c>
      <c r="E65" s="50" t="s">
        <v>49</v>
      </c>
      <c r="F65" s="7" t="s">
        <v>95</v>
      </c>
      <c r="G65" s="53">
        <v>1</v>
      </c>
      <c r="AA65" s="4" t="str" cm="1">
        <f t="array" ref="AA65:AF65">TRANSPOSE(_xlfn._xlws.FILTER(
   Drills_Drill,
   (Drills_Competency=$E65)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Playbook - Walkthrough</v>
      </c>
      <c r="AB65" s="4" t="str">
        <v>QB/WR Pass Routes</v>
      </c>
      <c r="AC65" s="4" t="str">
        <v>QB/RB Handoff Drill</v>
      </c>
      <c r="AD65" s="4" t="str">
        <v>QB/RB Toss/Pitch Drill</v>
      </c>
      <c r="AE65" s="4" t="str">
        <v>QB/RB Handoff Cut Drill</v>
      </c>
      <c r="AF65" s="4" t="str">
        <v>Playbook - Full Speed</v>
      </c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</row>
    <row r="66" spans="2:43" x14ac:dyDescent="0.25">
      <c r="B66" s="127"/>
      <c r="C66" s="133"/>
      <c r="D66" s="55">
        <v>5.5555555555555558E-3</v>
      </c>
      <c r="E66" s="50" t="s">
        <v>47</v>
      </c>
      <c r="F66" s="7" t="s">
        <v>130</v>
      </c>
      <c r="G66" s="53">
        <v>2</v>
      </c>
      <c r="AA66" s="4" t="str" cm="1">
        <f t="array" ref="AA66:AN66">TRANSPOSE(_xlfn._xlws.FILTER(
   Drills_Drill,
   (Drills_Competency=$E66)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66" s="4" t="str">
        <v>QB Footwork - 3 Step Drop</v>
      </c>
      <c r="AC66" s="4" t="str">
        <v>QB Footwork - Fake Handoff Rollout</v>
      </c>
      <c r="AD66" s="4" t="str">
        <v>QB Footwork - Toss/Pitch</v>
      </c>
      <c r="AE66" s="4" t="str">
        <v>Receiver Stance - First Step Explosion</v>
      </c>
      <c r="AF66" s="4" t="str">
        <v>RB Stance - First Step Explosion</v>
      </c>
      <c r="AG66" s="4" t="str">
        <v>3 Point Stance - First Step Explosion</v>
      </c>
      <c r="AH66" s="4" t="str">
        <v>Handoff footwork - RB</v>
      </c>
      <c r="AI66" s="4" t="str">
        <v>Handoff footwork - QB</v>
      </c>
      <c r="AJ66" s="4" t="str">
        <v>Handoff footwork - QB &amp; RB</v>
      </c>
      <c r="AK66" s="4" t="str">
        <v>Pass Patterns - WR</v>
      </c>
      <c r="AL66" s="4" t="str">
        <v>Ball Security Overview</v>
      </c>
      <c r="AM66" s="4" t="str">
        <v>Stance Simon Says</v>
      </c>
      <c r="AN66" s="4" t="str">
        <v>Turn and Burn</v>
      </c>
      <c r="AO66" s="4"/>
      <c r="AP66" s="4"/>
      <c r="AQ66" s="4"/>
    </row>
    <row r="67" spans="2:43" x14ac:dyDescent="0.25">
      <c r="B67" s="127"/>
      <c r="C67" s="133"/>
      <c r="D67" s="55">
        <v>5.5555555555555558E-3</v>
      </c>
      <c r="E67" s="50" t="s">
        <v>62</v>
      </c>
      <c r="F67" s="7" t="s">
        <v>118</v>
      </c>
      <c r="G67" s="53">
        <v>3</v>
      </c>
      <c r="AA67" s="4" t="str" cm="1">
        <f t="array" ref="AA67:AG67">TRANSPOSE(_xlfn._xlws.FILTER(
   Drills_Drill,
   (Drills_Competency=$E67)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2 on 2 - LB Switch or Stick (Communication)</v>
      </c>
      <c r="AB67" s="4" t="str">
        <v>1 on 1 - Pursuit Guantlet</v>
      </c>
      <c r="AC67" s="4" t="str">
        <v>1 on 1 - Handoff Gauntlet</v>
      </c>
      <c r="AD67" s="4" t="str">
        <v>1 on 1 - Toss/Pitch Pursuit</v>
      </c>
      <c r="AE67" s="4" t="str">
        <v>1 on 1 - Pass Coverage</v>
      </c>
      <c r="AF67" s="4" t="str">
        <v>Red Rover</v>
      </c>
      <c r="AG67" s="4" t="str">
        <v>Box Drill Relay</v>
      </c>
      <c r="AH67" s="4"/>
      <c r="AI67" s="4"/>
      <c r="AJ67" s="4"/>
      <c r="AK67" s="4"/>
      <c r="AL67" s="4"/>
      <c r="AM67" s="4"/>
      <c r="AN67" s="4"/>
      <c r="AO67" s="4"/>
      <c r="AP67" s="4"/>
      <c r="AQ67" s="4"/>
    </row>
    <row r="68" spans="2:43" x14ac:dyDescent="0.25">
      <c r="B68" s="127"/>
      <c r="C68" s="133"/>
      <c r="D68" s="55">
        <v>5.5555555555555558E-3</v>
      </c>
      <c r="E68" s="50" t="s">
        <v>62</v>
      </c>
      <c r="F68" s="7" t="s">
        <v>105</v>
      </c>
      <c r="G68" s="53">
        <v>4</v>
      </c>
      <c r="AA68" s="4" t="str" cm="1">
        <f t="array" ref="AA68:AG68">TRANSPOSE(_xlfn._xlws.FILTER(
   Drills_Drill,
   (Drills_Competency=$E68)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2 on 2 - LB Switch or Stick (Communication)</v>
      </c>
      <c r="AB68" s="4" t="str">
        <v>1 on 1 - Pursuit Guantlet</v>
      </c>
      <c r="AC68" s="4" t="str">
        <v>1 on 1 - Handoff Gauntlet</v>
      </c>
      <c r="AD68" s="4" t="str">
        <v>1 on 1 - Toss/Pitch Pursuit</v>
      </c>
      <c r="AE68" s="4" t="str">
        <v>1 on 1 - Pass Coverage</v>
      </c>
      <c r="AF68" s="4" t="str">
        <v>Red Rover</v>
      </c>
      <c r="AG68" s="4" t="str">
        <v>Box Drill Relay</v>
      </c>
      <c r="AH68" s="4"/>
      <c r="AI68" s="4"/>
      <c r="AJ68" s="4"/>
      <c r="AK68" s="4"/>
      <c r="AL68" s="4"/>
      <c r="AM68" s="4"/>
      <c r="AN68" s="4"/>
      <c r="AO68" s="4"/>
      <c r="AP68" s="4"/>
      <c r="AQ68" s="4"/>
    </row>
    <row r="69" spans="2:43" x14ac:dyDescent="0.25">
      <c r="B69" s="127"/>
      <c r="C69" s="133"/>
      <c r="D69" s="55">
        <v>3.472222222222222E-3</v>
      </c>
      <c r="E69" s="50" t="s">
        <v>100</v>
      </c>
      <c r="F69" s="7" t="s">
        <v>101</v>
      </c>
      <c r="G69" s="53" t="s">
        <v>11</v>
      </c>
      <c r="AA69" s="4" t="str" cm="1">
        <f t="array" ref="AA69:AE69">TRANSPOSE(_xlfn._xlws.FILTER(
   Drills_Drill,
   (Drills_Competency=$E69)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69" s="4" t="str">
        <v>Dynamic Stretching Routine</v>
      </c>
      <c r="AC69" s="4" t="str">
        <v>Sprints</v>
      </c>
      <c r="AD69" s="4" t="str">
        <v>Chalk Talk</v>
      </c>
      <c r="AE69" s="4" t="str">
        <v>Water Break</v>
      </c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</row>
    <row r="70" spans="2:43" x14ac:dyDescent="0.25">
      <c r="B70" s="127"/>
      <c r="C70" s="133"/>
      <c r="D70" s="55"/>
      <c r="E70" s="50"/>
      <c r="F70" s="7"/>
      <c r="G70" s="53"/>
      <c r="AA70" s="4" t="str" cm="1">
        <f t="array" ref="AA70">TRANSPOSE(_xlfn._xlws.FILTER(
   Drills_Drill,
   (Drills_Competency=$E70)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</row>
    <row r="71" spans="2:43" x14ac:dyDescent="0.25">
      <c r="B71" s="127"/>
      <c r="C71" s="133"/>
      <c r="D71" s="55"/>
      <c r="E71" s="50"/>
      <c r="F71" s="7"/>
      <c r="G71" s="53"/>
      <c r="AA71" s="4" t="str" cm="1">
        <f t="array" ref="AA71">TRANSPOSE(_xlfn._xlws.FILTER(
   Drills_Drill,
   (Drills_Competency=$E71)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</row>
    <row r="72" spans="2:43" x14ac:dyDescent="0.25">
      <c r="B72" s="127"/>
      <c r="C72" s="133"/>
      <c r="D72" s="55"/>
      <c r="E72" s="50"/>
      <c r="F72" s="7"/>
      <c r="G72" s="53"/>
      <c r="AA72" s="4" t="str" cm="1">
        <f t="array" ref="AA72">TRANSPOSE(_xlfn._xlws.FILTER(
   Drills_Drill,
   (Drills_Competency=$E72)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</row>
    <row r="73" spans="2:43" x14ac:dyDescent="0.25">
      <c r="B73" s="127"/>
      <c r="C73" s="133"/>
      <c r="D73" s="55"/>
      <c r="E73" s="50"/>
      <c r="F73" s="7"/>
      <c r="G73" s="53"/>
      <c r="AA73" s="4" t="str" cm="1">
        <f t="array" ref="AA73">TRANSPOSE(_xlfn._xlws.FILTER(
   Drills_Drill,
   (Drills_Competency=$E73)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</row>
    <row r="74" spans="2:43" x14ac:dyDescent="0.25">
      <c r="B74" s="127"/>
      <c r="C74" s="133"/>
      <c r="D74" s="55"/>
      <c r="E74" s="50"/>
      <c r="F74" s="7"/>
      <c r="G74" s="53"/>
      <c r="AA74" s="4" t="str" cm="1">
        <f t="array" ref="AA74">TRANSPOSE(_xlfn._xlws.FILTER(
   Drills_Drill,
   (Drills_Competency=$E74)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</row>
    <row r="75" spans="2:43" ht="15.75" thickBot="1" x14ac:dyDescent="0.3">
      <c r="B75" s="128"/>
      <c r="C75" s="134"/>
      <c r="D75" s="56"/>
      <c r="E75" s="51"/>
      <c r="F75" s="52"/>
      <c r="G75" s="54"/>
      <c r="AA75" s="4" t="str" cm="1">
        <f t="array" ref="AA75">TRANSPOSE(_xlfn._xlws.FILTER(
   Drills_Drill,
   (Drills_Competency=$E75)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</row>
    <row r="76" spans="2:43" x14ac:dyDescent="0.25">
      <c r="B76" s="126" t="s">
        <v>135</v>
      </c>
      <c r="C76" s="132">
        <f>IF(B76="","",SUM(D76:D93))</f>
        <v>0</v>
      </c>
      <c r="D76" s="55"/>
      <c r="E76" s="50"/>
      <c r="F76" s="7"/>
      <c r="G76" s="53"/>
      <c r="AA76" s="4" t="str" cm="1">
        <f t="array" ref="AA76">TRANSPOSE(_xlfn._xlws.FILTER(
   Drills_Drill,
   (Drills_Competency=$E76)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</row>
    <row r="77" spans="2:43" x14ac:dyDescent="0.25">
      <c r="B77" s="127"/>
      <c r="C77" s="133"/>
      <c r="D77" s="55"/>
      <c r="E77" s="50"/>
      <c r="F77" s="7"/>
      <c r="G77" s="53"/>
      <c r="AA77" s="4" t="str" cm="1">
        <f t="array" ref="AA77">TRANSPOSE(_xlfn._xlws.FILTER(
   Drills_Drill,
   (Drills_Competency=$E77)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</row>
    <row r="78" spans="2:43" x14ac:dyDescent="0.25">
      <c r="B78" s="127"/>
      <c r="C78" s="133"/>
      <c r="D78" s="55"/>
      <c r="E78" s="50"/>
      <c r="F78" s="7"/>
      <c r="G78" s="53"/>
      <c r="AA78" s="4" t="str" cm="1">
        <f t="array" ref="AA78">TRANSPOSE(_xlfn._xlws.FILTER(
   Drills_Drill,
   (Drills_Competency=$E78)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</row>
    <row r="79" spans="2:43" x14ac:dyDescent="0.25">
      <c r="B79" s="127"/>
      <c r="C79" s="133"/>
      <c r="D79" s="55"/>
      <c r="E79" s="50"/>
      <c r="F79" s="7"/>
      <c r="G79" s="53"/>
      <c r="AA79" s="4" t="str" cm="1">
        <f t="array" ref="AA79">TRANSPOSE(_xlfn._xlws.FILTER(
   Drills_Drill,
   (Drills_Competency=$E79)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</row>
    <row r="80" spans="2:43" x14ac:dyDescent="0.25">
      <c r="B80" s="127"/>
      <c r="C80" s="133"/>
      <c r="D80" s="55"/>
      <c r="E80" s="50"/>
      <c r="F80" s="7"/>
      <c r="G80" s="53"/>
      <c r="AA80" s="4" t="str" cm="1">
        <f t="array" ref="AA80">TRANSPOSE(_xlfn._xlws.FILTER(
   Drills_Drill,
   (Drills_Competency=$E80)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</row>
    <row r="81" spans="2:43" x14ac:dyDescent="0.25">
      <c r="B81" s="127"/>
      <c r="C81" s="133"/>
      <c r="D81" s="55"/>
      <c r="E81" s="50"/>
      <c r="F81" s="7"/>
      <c r="G81" s="53"/>
      <c r="AA81" s="4" t="str" cm="1">
        <f t="array" ref="AA81">TRANSPOSE(_xlfn._xlws.FILTER(
   Drills_Drill,
   (Drills_Competency=$E81)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</row>
    <row r="82" spans="2:43" x14ac:dyDescent="0.25">
      <c r="B82" s="127"/>
      <c r="C82" s="133"/>
      <c r="D82" s="55"/>
      <c r="E82" s="50"/>
      <c r="F82" s="7"/>
      <c r="G82" s="53"/>
      <c r="AA82" s="4" t="str" cm="1">
        <f t="array" ref="AA82">TRANSPOSE(_xlfn._xlws.FILTER(
   Drills_Drill,
   (Drills_Competency=$E82)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</row>
    <row r="83" spans="2:43" x14ac:dyDescent="0.25">
      <c r="B83" s="127"/>
      <c r="C83" s="133"/>
      <c r="D83" s="55"/>
      <c r="E83" s="50"/>
      <c r="F83" s="7"/>
      <c r="G83" s="53"/>
      <c r="AA83" s="4" t="str" cm="1">
        <f t="array" ref="AA83">TRANSPOSE(_xlfn._xlws.FILTER(
   Drills_Drill,
   (Drills_Competency=$E83)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</row>
    <row r="84" spans="2:43" x14ac:dyDescent="0.25">
      <c r="B84" s="127"/>
      <c r="C84" s="133"/>
      <c r="D84" s="55"/>
      <c r="E84" s="50"/>
      <c r="F84" s="7"/>
      <c r="G84" s="53"/>
      <c r="AA84" s="4" t="str" cm="1">
        <f t="array" ref="AA84">TRANSPOSE(_xlfn._xlws.FILTER(
   Drills_Drill,
   (Drills_Competency=$E84)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</row>
    <row r="85" spans="2:43" x14ac:dyDescent="0.25">
      <c r="B85" s="127"/>
      <c r="C85" s="133"/>
      <c r="D85" s="55"/>
      <c r="E85" s="50"/>
      <c r="F85" s="7"/>
      <c r="G85" s="53"/>
      <c r="AA85" s="4" t="str" cm="1">
        <f t="array" ref="AA85">TRANSPOSE(_xlfn._xlws.FILTER(
   Drills_Drill,
   (Drills_Competency=$E85)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</row>
    <row r="86" spans="2:43" x14ac:dyDescent="0.25">
      <c r="B86" s="127"/>
      <c r="C86" s="133"/>
      <c r="D86" s="55"/>
      <c r="E86" s="50"/>
      <c r="F86" s="7"/>
      <c r="G86" s="53"/>
      <c r="AA86" s="4" t="str" cm="1">
        <f t="array" ref="AA86">TRANSPOSE(_xlfn._xlws.FILTER(
   Drills_Drill,
   (Drills_Competency=$E86)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</row>
    <row r="87" spans="2:43" x14ac:dyDescent="0.25">
      <c r="B87" s="127"/>
      <c r="C87" s="133"/>
      <c r="D87" s="55"/>
      <c r="E87" s="50"/>
      <c r="F87" s="7"/>
      <c r="G87" s="53"/>
      <c r="AA87" s="4" t="str" cm="1">
        <f t="array" ref="AA87">TRANSPOSE(_xlfn._xlws.FILTER(
   Drills_Drill,
   (Drills_Competency=$E87)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</row>
    <row r="88" spans="2:43" x14ac:dyDescent="0.25">
      <c r="B88" s="127"/>
      <c r="C88" s="133"/>
      <c r="D88" s="55"/>
      <c r="E88" s="50"/>
      <c r="F88" s="7"/>
      <c r="G88" s="53"/>
      <c r="AA88" s="4" t="str" cm="1">
        <f t="array" ref="AA88">TRANSPOSE(_xlfn._xlws.FILTER(
   Drills_Drill,
   (Drills_Competency=$E88)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</row>
    <row r="89" spans="2:43" x14ac:dyDescent="0.25">
      <c r="B89" s="127"/>
      <c r="C89" s="133"/>
      <c r="D89" s="55"/>
      <c r="E89" s="50"/>
      <c r="F89" s="7"/>
      <c r="G89" s="53"/>
      <c r="AA89" s="4" t="str" cm="1">
        <f t="array" ref="AA89">TRANSPOSE(_xlfn._xlws.FILTER(
   Drills_Drill,
   (Drills_Competency=$E89)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</row>
    <row r="90" spans="2:43" x14ac:dyDescent="0.25">
      <c r="B90" s="127"/>
      <c r="C90" s="133"/>
      <c r="D90" s="55"/>
      <c r="E90" s="50"/>
      <c r="F90" s="7"/>
      <c r="G90" s="53"/>
      <c r="AA90" s="4" t="str" cm="1">
        <f t="array" ref="AA90">TRANSPOSE(_xlfn._xlws.FILTER(
   Drills_Drill,
   (Drills_Competency=$E90)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</row>
    <row r="91" spans="2:43" x14ac:dyDescent="0.25">
      <c r="B91" s="127"/>
      <c r="C91" s="133"/>
      <c r="D91" s="55"/>
      <c r="E91" s="50"/>
      <c r="F91" s="7"/>
      <c r="G91" s="53"/>
      <c r="AA91" s="4" t="str" cm="1">
        <f t="array" ref="AA91">TRANSPOSE(_xlfn._xlws.FILTER(
   Drills_Drill,
   (Drills_Competency=$E91)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</row>
    <row r="92" spans="2:43" x14ac:dyDescent="0.25">
      <c r="B92" s="127"/>
      <c r="C92" s="133"/>
      <c r="D92" s="55"/>
      <c r="E92" s="50"/>
      <c r="F92" s="7"/>
      <c r="G92" s="53"/>
      <c r="AA92" s="4" t="str" cm="1">
        <f t="array" ref="AA92">TRANSPOSE(_xlfn._xlws.FILTER(
   Drills_Drill,
   (Drills_Competency=$E92)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</row>
    <row r="93" spans="2:43" ht="15.75" thickBot="1" x14ac:dyDescent="0.3">
      <c r="B93" s="128"/>
      <c r="C93" s="134"/>
      <c r="D93" s="56"/>
      <c r="E93" s="51"/>
      <c r="F93" s="52"/>
      <c r="G93" s="54"/>
      <c r="AA93" s="4" t="str" cm="1">
        <f t="array" ref="AA93">TRANSPOSE(_xlfn._xlws.FILTER(
   Drills_Drill,
   (Drills_Competency=$E93)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</row>
    <row r="94" spans="2:43" x14ac:dyDescent="0.25">
      <c r="B94" s="126" t="s">
        <v>136</v>
      </c>
      <c r="C94" s="132">
        <f>IF(B94="","",SUM(D94:D111))</f>
        <v>0</v>
      </c>
      <c r="D94" s="55"/>
      <c r="E94" s="50"/>
      <c r="F94" s="7"/>
      <c r="G94" s="53"/>
      <c r="AA94" s="4" t="str" cm="1">
        <f t="array" ref="AA94">TRANSPOSE(_xlfn._xlws.FILTER(
   Drills_Drill,
   (Drills_Competency=$E94)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</row>
    <row r="95" spans="2:43" x14ac:dyDescent="0.25">
      <c r="B95" s="127"/>
      <c r="C95" s="133"/>
      <c r="D95" s="55"/>
      <c r="E95" s="50"/>
      <c r="F95" s="7"/>
      <c r="G95" s="53"/>
      <c r="AA95" s="4" t="str" cm="1">
        <f t="array" ref="AA95">TRANSPOSE(_xlfn._xlws.FILTER(
   Drills_Drill,
   (Drills_Competency=$E95)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</row>
    <row r="96" spans="2:43" x14ac:dyDescent="0.25">
      <c r="B96" s="127"/>
      <c r="C96" s="133"/>
      <c r="D96" s="55"/>
      <c r="E96" s="50"/>
      <c r="F96" s="7"/>
      <c r="G96" s="53"/>
      <c r="AA96" s="4" t="str" cm="1">
        <f t="array" ref="AA96">TRANSPOSE(_xlfn._xlws.FILTER(
   Drills_Drill,
   (Drills_Competency=$E96)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</row>
    <row r="97" spans="2:43" x14ac:dyDescent="0.25">
      <c r="B97" s="127"/>
      <c r="C97" s="133"/>
      <c r="D97" s="55"/>
      <c r="E97" s="50"/>
      <c r="F97" s="7"/>
      <c r="G97" s="53"/>
      <c r="AA97" s="4" t="str" cm="1">
        <f t="array" ref="AA97">TRANSPOSE(_xlfn._xlws.FILTER(
   Drills_Drill,
   (Drills_Competency=$E97)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</row>
    <row r="98" spans="2:43" x14ac:dyDescent="0.25">
      <c r="B98" s="127"/>
      <c r="C98" s="133"/>
      <c r="D98" s="55"/>
      <c r="E98" s="50"/>
      <c r="F98" s="7"/>
      <c r="G98" s="53"/>
      <c r="AA98" s="4" t="str" cm="1">
        <f t="array" ref="AA98">TRANSPOSE(_xlfn._xlws.FILTER(
   Drills_Drill,
   (Drills_Competency=$E98)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</row>
    <row r="99" spans="2:43" x14ac:dyDescent="0.25">
      <c r="B99" s="127"/>
      <c r="C99" s="133"/>
      <c r="D99" s="55"/>
      <c r="E99" s="50"/>
      <c r="F99" s="7"/>
      <c r="G99" s="53"/>
      <c r="AA99" s="4" t="str" cm="1">
        <f t="array" ref="AA99">TRANSPOSE(_xlfn._xlws.FILTER(
   Drills_Drill,
   (Drills_Competency=$E99)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</row>
    <row r="100" spans="2:43" x14ac:dyDescent="0.25">
      <c r="B100" s="127"/>
      <c r="C100" s="133"/>
      <c r="D100" s="55"/>
      <c r="E100" s="50"/>
      <c r="F100" s="7"/>
      <c r="G100" s="53"/>
      <c r="AA100" s="4" t="str" cm="1">
        <f t="array" ref="AA100">TRANSPOSE(_xlfn._xlws.FILTER(
   Drills_Drill,
   (Drills_Competency=$E100)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</row>
    <row r="101" spans="2:43" x14ac:dyDescent="0.25">
      <c r="B101" s="127"/>
      <c r="C101" s="133"/>
      <c r="D101" s="55"/>
      <c r="E101" s="50"/>
      <c r="F101" s="7"/>
      <c r="G101" s="53"/>
      <c r="AA101" s="4" t="str" cm="1">
        <f t="array" ref="AA101">TRANSPOSE(_xlfn._xlws.FILTER(
   Drills_Drill,
   (Drills_Competency=$E101)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</row>
    <row r="102" spans="2:43" x14ac:dyDescent="0.25">
      <c r="B102" s="127"/>
      <c r="C102" s="133"/>
      <c r="D102" s="55"/>
      <c r="E102" s="50"/>
      <c r="F102" s="7"/>
      <c r="G102" s="53"/>
      <c r="AA102" s="4" t="str" cm="1">
        <f t="array" ref="AA102">TRANSPOSE(_xlfn._xlws.FILTER(
   Drills_Drill,
   (Drills_Competency=$E102)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</row>
    <row r="103" spans="2:43" x14ac:dyDescent="0.25">
      <c r="B103" s="127"/>
      <c r="C103" s="133"/>
      <c r="D103" s="55"/>
      <c r="E103" s="50"/>
      <c r="F103" s="7"/>
      <c r="G103" s="53"/>
      <c r="AA103" s="4" t="str" cm="1">
        <f t="array" ref="AA103">TRANSPOSE(_xlfn._xlws.FILTER(
   Drills_Drill,
   (Drills_Competency=$E103)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</row>
    <row r="104" spans="2:43" x14ac:dyDescent="0.25">
      <c r="B104" s="127"/>
      <c r="C104" s="133"/>
      <c r="D104" s="55"/>
      <c r="E104" s="50"/>
      <c r="F104" s="7"/>
      <c r="G104" s="53"/>
      <c r="AA104" s="4" t="str" cm="1">
        <f t="array" ref="AA104">TRANSPOSE(_xlfn._xlws.FILTER(
   Drills_Drill,
   (Drills_Competency=$E104)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</row>
    <row r="105" spans="2:43" x14ac:dyDescent="0.25">
      <c r="B105" s="127"/>
      <c r="C105" s="133"/>
      <c r="D105" s="55"/>
      <c r="E105" s="50"/>
      <c r="F105" s="7"/>
      <c r="G105" s="53"/>
      <c r="AA105" s="4" t="str" cm="1">
        <f t="array" ref="AA105">TRANSPOSE(_xlfn._xlws.FILTER(
   Drills_Drill,
   (Drills_Competency=$E105)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</row>
    <row r="106" spans="2:43" x14ac:dyDescent="0.25">
      <c r="B106" s="127"/>
      <c r="C106" s="133"/>
      <c r="D106" s="55"/>
      <c r="E106" s="50"/>
      <c r="F106" s="7"/>
      <c r="G106" s="53"/>
      <c r="AA106" s="4" t="str" cm="1">
        <f t="array" ref="AA106">TRANSPOSE(_xlfn._xlws.FILTER(
   Drills_Drill,
   (Drills_Competency=$E106)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</row>
    <row r="107" spans="2:43" x14ac:dyDescent="0.25">
      <c r="B107" s="127"/>
      <c r="C107" s="133"/>
      <c r="D107" s="55"/>
      <c r="E107" s="50"/>
      <c r="F107" s="7"/>
      <c r="G107" s="53"/>
      <c r="AA107" s="4" t="str" cm="1">
        <f t="array" ref="AA107">TRANSPOSE(_xlfn._xlws.FILTER(
   Drills_Drill,
   (Drills_Competency=$E107)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</row>
    <row r="108" spans="2:43" x14ac:dyDescent="0.25">
      <c r="B108" s="127"/>
      <c r="C108" s="133"/>
      <c r="D108" s="55"/>
      <c r="E108" s="50"/>
      <c r="F108" s="7"/>
      <c r="G108" s="53"/>
      <c r="AA108" s="4" t="str" cm="1">
        <f t="array" ref="AA108">TRANSPOSE(_xlfn._xlws.FILTER(
   Drills_Drill,
   (Drills_Competency=$E108)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</row>
    <row r="109" spans="2:43" x14ac:dyDescent="0.25">
      <c r="B109" s="127"/>
      <c r="C109" s="133"/>
      <c r="D109" s="55"/>
      <c r="E109" s="50"/>
      <c r="F109" s="7"/>
      <c r="G109" s="53"/>
      <c r="AA109" s="4" t="str" cm="1">
        <f t="array" ref="AA109">TRANSPOSE(_xlfn._xlws.FILTER(
   Drills_Drill,
   (Drills_Competency=$E109)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</row>
    <row r="110" spans="2:43" x14ac:dyDescent="0.25">
      <c r="B110" s="127"/>
      <c r="C110" s="133"/>
      <c r="D110" s="55"/>
      <c r="E110" s="50"/>
      <c r="F110" s="7"/>
      <c r="G110" s="53"/>
      <c r="AA110" s="4" t="str" cm="1">
        <f t="array" ref="AA110">TRANSPOSE(_xlfn._xlws.FILTER(
   Drills_Drill,
   (Drills_Competency=$E110)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</row>
    <row r="111" spans="2:43" ht="15.75" thickBot="1" x14ac:dyDescent="0.3">
      <c r="B111" s="128"/>
      <c r="C111" s="134"/>
      <c r="D111" s="56"/>
      <c r="E111" s="51"/>
      <c r="F111" s="52"/>
      <c r="G111" s="54"/>
      <c r="AA111" s="4" t="str" cm="1">
        <f t="array" ref="AA111">TRANSPOSE(_xlfn._xlws.FILTER(
   Drills_Drill,
   (Drills_Competency=$E111)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</row>
    <row r="112" spans="2:43" x14ac:dyDescent="0.25">
      <c r="B112" s="126" t="s">
        <v>137</v>
      </c>
      <c r="C112" s="132">
        <f>IF(B112="","",SUM(D112:D129))</f>
        <v>0</v>
      </c>
      <c r="D112" s="55"/>
      <c r="E112" s="50"/>
      <c r="F112" s="7"/>
      <c r="G112" s="53"/>
      <c r="AA112" s="4" t="str" cm="1">
        <f t="array" ref="AA112">TRANSPOSE(_xlfn._xlws.FILTER(
   Drills_Drill,
   (Drills_Competency=$E112)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</row>
    <row r="113" spans="2:43" x14ac:dyDescent="0.25">
      <c r="B113" s="127"/>
      <c r="C113" s="133"/>
      <c r="D113" s="55"/>
      <c r="E113" s="50"/>
      <c r="F113" s="7"/>
      <c r="G113" s="53"/>
      <c r="AA113" s="4" t="str" cm="1">
        <f t="array" ref="AA113">TRANSPOSE(_xlfn._xlws.FILTER(
   Drills_Drill,
   (Drills_Competency=$E113)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</row>
    <row r="114" spans="2:43" x14ac:dyDescent="0.25">
      <c r="B114" s="127"/>
      <c r="C114" s="133"/>
      <c r="D114" s="55"/>
      <c r="E114" s="50"/>
      <c r="F114" s="7"/>
      <c r="G114" s="53"/>
      <c r="AA114" s="4" t="str" cm="1">
        <f t="array" ref="AA114">TRANSPOSE(_xlfn._xlws.FILTER(
   Drills_Drill,
   (Drills_Competency=$E114)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</row>
    <row r="115" spans="2:43" x14ac:dyDescent="0.25">
      <c r="B115" s="127"/>
      <c r="C115" s="133"/>
      <c r="D115" s="55"/>
      <c r="E115" s="50"/>
      <c r="F115" s="7"/>
      <c r="G115" s="53"/>
      <c r="AA115" s="4" t="str" cm="1">
        <f t="array" ref="AA115">TRANSPOSE(_xlfn._xlws.FILTER(
   Drills_Drill,
   (Drills_Competency=$E115)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</row>
    <row r="116" spans="2:43" x14ac:dyDescent="0.25">
      <c r="B116" s="127"/>
      <c r="C116" s="133"/>
      <c r="D116" s="55"/>
      <c r="E116" s="50"/>
      <c r="F116" s="7"/>
      <c r="G116" s="53"/>
      <c r="AA116" s="4" t="str" cm="1">
        <f t="array" ref="AA116">TRANSPOSE(_xlfn._xlws.FILTER(
   Drills_Drill,
   (Drills_Competency=$E116)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</row>
    <row r="117" spans="2:43" x14ac:dyDescent="0.25">
      <c r="B117" s="127"/>
      <c r="C117" s="133"/>
      <c r="D117" s="55"/>
      <c r="E117" s="50"/>
      <c r="F117" s="7"/>
      <c r="G117" s="53"/>
      <c r="AA117" s="4" t="str" cm="1">
        <f t="array" ref="AA117">TRANSPOSE(_xlfn._xlws.FILTER(
   Drills_Drill,
   (Drills_Competency=$E117)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</row>
    <row r="118" spans="2:43" x14ac:dyDescent="0.25">
      <c r="B118" s="127"/>
      <c r="C118" s="133"/>
      <c r="D118" s="55"/>
      <c r="E118" s="50"/>
      <c r="F118" s="7"/>
      <c r="G118" s="53"/>
      <c r="AA118" s="4" t="str" cm="1">
        <f t="array" ref="AA118">TRANSPOSE(_xlfn._xlws.FILTER(
   Drills_Drill,
   (Drills_Competency=$E118)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</row>
    <row r="119" spans="2:43" x14ac:dyDescent="0.25">
      <c r="B119" s="127"/>
      <c r="C119" s="133"/>
      <c r="D119" s="55"/>
      <c r="E119" s="50"/>
      <c r="F119" s="7"/>
      <c r="G119" s="53"/>
      <c r="AA119" s="4" t="str" cm="1">
        <f t="array" ref="AA119">TRANSPOSE(_xlfn._xlws.FILTER(
   Drills_Drill,
   (Drills_Competency=$E119)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</row>
    <row r="120" spans="2:43" x14ac:dyDescent="0.25">
      <c r="B120" s="127"/>
      <c r="C120" s="133"/>
      <c r="D120" s="55"/>
      <c r="E120" s="50"/>
      <c r="F120" s="7"/>
      <c r="G120" s="53"/>
      <c r="AA120" s="4" t="str" cm="1">
        <f t="array" ref="AA120">TRANSPOSE(_xlfn._xlws.FILTER(
   Drills_Drill,
   (Drills_Competency=$E120)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</row>
    <row r="121" spans="2:43" x14ac:dyDescent="0.25">
      <c r="B121" s="127"/>
      <c r="C121" s="133"/>
      <c r="D121" s="55"/>
      <c r="E121" s="50"/>
      <c r="F121" s="7"/>
      <c r="G121" s="53"/>
      <c r="AA121" s="4" t="str" cm="1">
        <f t="array" ref="AA121">TRANSPOSE(_xlfn._xlws.FILTER(
   Drills_Drill,
   (Drills_Competency=$E121)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</row>
    <row r="122" spans="2:43" x14ac:dyDescent="0.25">
      <c r="B122" s="127"/>
      <c r="C122" s="133"/>
      <c r="D122" s="55"/>
      <c r="E122" s="50"/>
      <c r="F122" s="7"/>
      <c r="G122" s="53"/>
      <c r="AA122" s="4" t="str" cm="1">
        <f t="array" ref="AA122">TRANSPOSE(_xlfn._xlws.FILTER(
   Drills_Drill,
   (Drills_Competency=$E122)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</row>
    <row r="123" spans="2:43" x14ac:dyDescent="0.25">
      <c r="B123" s="127"/>
      <c r="C123" s="133"/>
      <c r="D123" s="55"/>
      <c r="E123" s="50"/>
      <c r="F123" s="7"/>
      <c r="G123" s="53"/>
      <c r="AA123" s="4" t="str" cm="1">
        <f t="array" ref="AA123">TRANSPOSE(_xlfn._xlws.FILTER(
   Drills_Drill,
   (Drills_Competency=$E123)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</row>
    <row r="124" spans="2:43" x14ac:dyDescent="0.25">
      <c r="B124" s="127"/>
      <c r="C124" s="133"/>
      <c r="D124" s="55"/>
      <c r="E124" s="50"/>
      <c r="F124" s="7"/>
      <c r="G124" s="53"/>
      <c r="AA124" s="4" t="str" cm="1">
        <f t="array" ref="AA124">TRANSPOSE(_xlfn._xlws.FILTER(
   Drills_Drill,
   (Drills_Competency=$E124)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</row>
    <row r="125" spans="2:43" x14ac:dyDescent="0.25">
      <c r="B125" s="127"/>
      <c r="C125" s="133"/>
      <c r="D125" s="55"/>
      <c r="E125" s="50"/>
      <c r="F125" s="7"/>
      <c r="G125" s="53"/>
      <c r="AA125" s="4" t="str" cm="1">
        <f t="array" ref="AA125">TRANSPOSE(_xlfn._xlws.FILTER(
   Drills_Drill,
   (Drills_Competency=$E125)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</row>
    <row r="126" spans="2:43" x14ac:dyDescent="0.25">
      <c r="B126" s="127"/>
      <c r="C126" s="133"/>
      <c r="D126" s="55"/>
      <c r="E126" s="50"/>
      <c r="F126" s="7"/>
      <c r="G126" s="53"/>
      <c r="AA126" s="4" t="str" cm="1">
        <f t="array" ref="AA126">TRANSPOSE(_xlfn._xlws.FILTER(
   Drills_Drill,
   (Drills_Competency=$E126)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</row>
    <row r="127" spans="2:43" x14ac:dyDescent="0.25">
      <c r="B127" s="127"/>
      <c r="C127" s="133"/>
      <c r="D127" s="55"/>
      <c r="E127" s="50"/>
      <c r="F127" s="7"/>
      <c r="G127" s="53"/>
      <c r="AA127" s="4" t="str" cm="1">
        <f t="array" ref="AA127">TRANSPOSE(_xlfn._xlws.FILTER(
   Drills_Drill,
   (Drills_Competency=$E127)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</row>
    <row r="128" spans="2:43" x14ac:dyDescent="0.25">
      <c r="B128" s="127"/>
      <c r="C128" s="133"/>
      <c r="D128" s="55"/>
      <c r="E128" s="50"/>
      <c r="F128" s="7"/>
      <c r="G128" s="53"/>
      <c r="AA128" s="4" t="str" cm="1">
        <f t="array" ref="AA128">TRANSPOSE(_xlfn._xlws.FILTER(
   Drills_Drill,
   (Drills_Competency=$E128)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</row>
    <row r="129" spans="2:43" ht="15.75" thickBot="1" x14ac:dyDescent="0.3">
      <c r="B129" s="128"/>
      <c r="C129" s="134"/>
      <c r="D129" s="56"/>
      <c r="E129" s="51"/>
      <c r="F129" s="52"/>
      <c r="G129" s="54"/>
      <c r="AA129" s="4" t="str" cm="1">
        <f t="array" ref="AA129">TRANSPOSE(_xlfn._xlws.FILTER(
   Drills_Drill,
   (Drills_Competency=$E129)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</row>
    <row r="130" spans="2:43" x14ac:dyDescent="0.25">
      <c r="B130" s="126" t="s">
        <v>138</v>
      </c>
      <c r="C130" s="132">
        <f>IF(B130="","",SUM(D130:D147))</f>
        <v>0</v>
      </c>
      <c r="D130" s="55"/>
      <c r="E130" s="50"/>
      <c r="F130" s="7"/>
      <c r="G130" s="53"/>
      <c r="AA130" s="4" t="str" cm="1">
        <f t="array" ref="AA130">TRANSPOSE(_xlfn._xlws.FILTER(
   Drills_Drill,
   (Drills_Competency=$E130)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</row>
    <row r="131" spans="2:43" x14ac:dyDescent="0.25">
      <c r="B131" s="127"/>
      <c r="C131" s="133"/>
      <c r="D131" s="55"/>
      <c r="E131" s="50"/>
      <c r="F131" s="7"/>
      <c r="G131" s="53"/>
      <c r="AA131" s="4" t="str" cm="1">
        <f t="array" ref="AA131">TRANSPOSE(_xlfn._xlws.FILTER(
   Drills_Drill,
   (Drills_Competency=$E131)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</row>
    <row r="132" spans="2:43" x14ac:dyDescent="0.25">
      <c r="B132" s="127"/>
      <c r="C132" s="133"/>
      <c r="D132" s="55"/>
      <c r="E132" s="50"/>
      <c r="F132" s="7"/>
      <c r="G132" s="53"/>
      <c r="AA132" s="4" t="str" cm="1">
        <f t="array" ref="AA132">TRANSPOSE(_xlfn._xlws.FILTER(
   Drills_Drill,
   (Drills_Competency=$E132)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</row>
    <row r="133" spans="2:43" x14ac:dyDescent="0.25">
      <c r="B133" s="127"/>
      <c r="C133" s="133"/>
      <c r="D133" s="55"/>
      <c r="E133" s="50"/>
      <c r="F133" s="7"/>
      <c r="G133" s="53"/>
      <c r="AA133" s="4" t="str" cm="1">
        <f t="array" ref="AA133">TRANSPOSE(_xlfn._xlws.FILTER(
   Drills_Drill,
   (Drills_Competency=$E133)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</row>
    <row r="134" spans="2:43" x14ac:dyDescent="0.25">
      <c r="B134" s="127"/>
      <c r="C134" s="133"/>
      <c r="D134" s="55"/>
      <c r="E134" s="50"/>
      <c r="F134" s="7"/>
      <c r="G134" s="53"/>
      <c r="AA134" s="4" t="str" cm="1">
        <f t="array" ref="AA134">TRANSPOSE(_xlfn._xlws.FILTER(
   Drills_Drill,
   (Drills_Competency=$E134)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</row>
    <row r="135" spans="2:43" x14ac:dyDescent="0.25">
      <c r="B135" s="127"/>
      <c r="C135" s="133"/>
      <c r="D135" s="55"/>
      <c r="E135" s="50"/>
      <c r="F135" s="7"/>
      <c r="G135" s="53"/>
      <c r="AA135" s="4" t="str" cm="1">
        <f t="array" ref="AA135">TRANSPOSE(_xlfn._xlws.FILTER(
   Drills_Drill,
   (Drills_Competency=$E135)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</row>
    <row r="136" spans="2:43" x14ac:dyDescent="0.25">
      <c r="B136" s="127"/>
      <c r="C136" s="133"/>
      <c r="D136" s="55"/>
      <c r="E136" s="50"/>
      <c r="F136" s="7"/>
      <c r="G136" s="53"/>
      <c r="AA136" s="4" t="str" cm="1">
        <f t="array" ref="AA136">TRANSPOSE(_xlfn._xlws.FILTER(
   Drills_Drill,
   (Drills_Competency=$E136)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</row>
    <row r="137" spans="2:43" x14ac:dyDescent="0.25">
      <c r="B137" s="127"/>
      <c r="C137" s="133"/>
      <c r="D137" s="55"/>
      <c r="E137" s="50"/>
      <c r="F137" s="7"/>
      <c r="G137" s="53"/>
      <c r="AA137" s="4" t="str" cm="1">
        <f t="array" ref="AA137">TRANSPOSE(_xlfn._xlws.FILTER(
   Drills_Drill,
   (Drills_Competency=$E137)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</row>
    <row r="138" spans="2:43" x14ac:dyDescent="0.25">
      <c r="B138" s="127"/>
      <c r="C138" s="133"/>
      <c r="D138" s="55"/>
      <c r="E138" s="50"/>
      <c r="F138" s="7"/>
      <c r="G138" s="53"/>
      <c r="AA138" s="4" t="str" cm="1">
        <f t="array" ref="AA138">TRANSPOSE(_xlfn._xlws.FILTER(
   Drills_Drill,
   (Drills_Competency=$E138)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</row>
    <row r="139" spans="2:43" x14ac:dyDescent="0.25">
      <c r="B139" s="127"/>
      <c r="C139" s="133"/>
      <c r="D139" s="55"/>
      <c r="E139" s="50"/>
      <c r="F139" s="7"/>
      <c r="G139" s="53"/>
      <c r="AA139" s="4" t="str" cm="1">
        <f t="array" ref="AA139">TRANSPOSE(_xlfn._xlws.FILTER(
   Drills_Drill,
   (Drills_Competency=$E139)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</row>
    <row r="140" spans="2:43" x14ac:dyDescent="0.25">
      <c r="B140" s="127"/>
      <c r="C140" s="133"/>
      <c r="D140" s="55"/>
      <c r="E140" s="50"/>
      <c r="F140" s="7"/>
      <c r="G140" s="53"/>
      <c r="AA140" s="4" t="str" cm="1">
        <f t="array" ref="AA140">TRANSPOSE(_xlfn._xlws.FILTER(
   Drills_Drill,
   (Drills_Competency=$E140)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</row>
    <row r="141" spans="2:43" x14ac:dyDescent="0.25">
      <c r="B141" s="127"/>
      <c r="C141" s="133"/>
      <c r="D141" s="55"/>
      <c r="E141" s="50"/>
      <c r="F141" s="7"/>
      <c r="G141" s="53"/>
      <c r="AA141" s="4" t="str" cm="1">
        <f t="array" ref="AA141">TRANSPOSE(_xlfn._xlws.FILTER(
   Drills_Drill,
   (Drills_Competency=$E141)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</row>
    <row r="142" spans="2:43" x14ac:dyDescent="0.25">
      <c r="B142" s="127"/>
      <c r="C142" s="133"/>
      <c r="D142" s="55"/>
      <c r="E142" s="50"/>
      <c r="F142" s="7"/>
      <c r="G142" s="53"/>
      <c r="AA142" s="4" t="str" cm="1">
        <f t="array" ref="AA142">TRANSPOSE(_xlfn._xlws.FILTER(
   Drills_Drill,
   (Drills_Competency=$E142)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</row>
    <row r="143" spans="2:43" x14ac:dyDescent="0.25">
      <c r="B143" s="127"/>
      <c r="C143" s="133"/>
      <c r="D143" s="55"/>
      <c r="E143" s="50"/>
      <c r="F143" s="7"/>
      <c r="G143" s="53"/>
      <c r="AA143" s="4" t="str" cm="1">
        <f t="array" ref="AA143">TRANSPOSE(_xlfn._xlws.FILTER(
   Drills_Drill,
   (Drills_Competency=$E143)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</row>
    <row r="144" spans="2:43" x14ac:dyDescent="0.25">
      <c r="B144" s="127"/>
      <c r="C144" s="133"/>
      <c r="D144" s="55"/>
      <c r="E144" s="50"/>
      <c r="F144" s="7"/>
      <c r="G144" s="53"/>
      <c r="AA144" s="4" t="str" cm="1">
        <f t="array" ref="AA144">TRANSPOSE(_xlfn._xlws.FILTER(
   Drills_Drill,
   (Drills_Competency=$E144)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</row>
    <row r="145" spans="2:43" x14ac:dyDescent="0.25">
      <c r="B145" s="127"/>
      <c r="C145" s="133"/>
      <c r="D145" s="55"/>
      <c r="E145" s="50"/>
      <c r="F145" s="7"/>
      <c r="G145" s="53"/>
      <c r="AA145" s="4" t="str" cm="1">
        <f t="array" ref="AA145">TRANSPOSE(_xlfn._xlws.FILTER(
   Drills_Drill,
   (Drills_Competency=$E145)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</row>
    <row r="146" spans="2:43" x14ac:dyDescent="0.25">
      <c r="B146" s="127"/>
      <c r="C146" s="133"/>
      <c r="D146" s="55"/>
      <c r="E146" s="50"/>
      <c r="F146" s="7"/>
      <c r="G146" s="53"/>
      <c r="AA146" s="4" t="str" cm="1">
        <f t="array" ref="AA146">TRANSPOSE(_xlfn._xlws.FILTER(
   Drills_Drill,
   (Drills_Competency=$E146)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</row>
    <row r="147" spans="2:43" ht="15.75" thickBot="1" x14ac:dyDescent="0.3">
      <c r="B147" s="128"/>
      <c r="C147" s="134"/>
      <c r="D147" s="56"/>
      <c r="E147" s="51"/>
      <c r="F147" s="52"/>
      <c r="G147" s="54"/>
      <c r="AA147" s="4" t="str" cm="1">
        <f t="array" ref="AA147">TRANSPOSE(_xlfn._xlws.FILTER(
   Drills_Drill,
   (Drills_Competency=$E147)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</row>
    <row r="148" spans="2:43" x14ac:dyDescent="0.25">
      <c r="B148" s="126" t="s">
        <v>139</v>
      </c>
      <c r="C148" s="132">
        <f>IF(B148="","",SUM(D148:D165))</f>
        <v>0</v>
      </c>
      <c r="D148" s="55"/>
      <c r="E148" s="50"/>
      <c r="F148" s="7"/>
      <c r="G148" s="53"/>
      <c r="AA148" s="4" t="str" cm="1">
        <f t="array" ref="AA148">TRANSPOSE(_xlfn._xlws.FILTER(
   Drills_Drill,
   (Drills_Competency=$E148)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</row>
    <row r="149" spans="2:43" x14ac:dyDescent="0.25">
      <c r="B149" s="127"/>
      <c r="C149" s="133"/>
      <c r="D149" s="55"/>
      <c r="E149" s="50"/>
      <c r="F149" s="7"/>
      <c r="G149" s="53"/>
      <c r="AA149" s="4" t="str" cm="1">
        <f t="array" ref="AA149">TRANSPOSE(_xlfn._xlws.FILTER(
   Drills_Drill,
   (Drills_Competency=$E149)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</row>
    <row r="150" spans="2:43" x14ac:dyDescent="0.25">
      <c r="B150" s="127"/>
      <c r="C150" s="133"/>
      <c r="D150" s="55"/>
      <c r="E150" s="50"/>
      <c r="F150" s="7"/>
      <c r="G150" s="53"/>
      <c r="AA150" s="4" t="str" cm="1">
        <f t="array" ref="AA150">TRANSPOSE(_xlfn._xlws.FILTER(
   Drills_Drill,
   (Drills_Competency=$E150)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</row>
    <row r="151" spans="2:43" x14ac:dyDescent="0.25">
      <c r="B151" s="127"/>
      <c r="C151" s="133"/>
      <c r="D151" s="55"/>
      <c r="E151" s="50"/>
      <c r="F151" s="7"/>
      <c r="G151" s="53"/>
      <c r="AA151" s="4" t="str" cm="1">
        <f t="array" ref="AA151">TRANSPOSE(_xlfn._xlws.FILTER(
   Drills_Drill,
   (Drills_Competency=$E151)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</row>
    <row r="152" spans="2:43" x14ac:dyDescent="0.25">
      <c r="B152" s="127"/>
      <c r="C152" s="133"/>
      <c r="D152" s="55"/>
      <c r="E152" s="50"/>
      <c r="F152" s="7"/>
      <c r="G152" s="53"/>
      <c r="AA152" s="4" t="str" cm="1">
        <f t="array" ref="AA152">TRANSPOSE(_xlfn._xlws.FILTER(
   Drills_Drill,
   (Drills_Competency=$E152)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</row>
    <row r="153" spans="2:43" x14ac:dyDescent="0.25">
      <c r="B153" s="127"/>
      <c r="C153" s="133"/>
      <c r="D153" s="55"/>
      <c r="E153" s="50"/>
      <c r="F153" s="7"/>
      <c r="G153" s="53"/>
      <c r="AA153" s="4" t="str" cm="1">
        <f t="array" ref="AA153">TRANSPOSE(_xlfn._xlws.FILTER(
   Drills_Drill,
   (Drills_Competency=$E153)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</row>
    <row r="154" spans="2:43" x14ac:dyDescent="0.25">
      <c r="B154" s="127"/>
      <c r="C154" s="133"/>
      <c r="D154" s="55"/>
      <c r="E154" s="50"/>
      <c r="F154" s="7"/>
      <c r="G154" s="53"/>
      <c r="AA154" s="4" t="str" cm="1">
        <f t="array" ref="AA154">TRANSPOSE(_xlfn._xlws.FILTER(
   Drills_Drill,
   (Drills_Competency=$E154)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</row>
    <row r="155" spans="2:43" x14ac:dyDescent="0.25">
      <c r="B155" s="127"/>
      <c r="C155" s="133"/>
      <c r="D155" s="55"/>
      <c r="E155" s="50"/>
      <c r="F155" s="7"/>
      <c r="G155" s="53"/>
      <c r="AA155" s="4" t="str" cm="1">
        <f t="array" ref="AA155">TRANSPOSE(_xlfn._xlws.FILTER(
   Drills_Drill,
   (Drills_Competency=$E155)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</row>
    <row r="156" spans="2:43" x14ac:dyDescent="0.25">
      <c r="B156" s="127"/>
      <c r="C156" s="133"/>
      <c r="D156" s="55"/>
      <c r="E156" s="50"/>
      <c r="F156" s="7"/>
      <c r="G156" s="53"/>
      <c r="AA156" s="4" t="str" cm="1">
        <f t="array" ref="AA156">TRANSPOSE(_xlfn._xlws.FILTER(
   Drills_Drill,
   (Drills_Competency=$E156)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</row>
    <row r="157" spans="2:43" x14ac:dyDescent="0.25">
      <c r="B157" s="127"/>
      <c r="C157" s="133"/>
      <c r="D157" s="55"/>
      <c r="E157" s="50"/>
      <c r="F157" s="7"/>
      <c r="G157" s="53"/>
      <c r="AA157" s="4" t="str" cm="1">
        <f t="array" ref="AA157">TRANSPOSE(_xlfn._xlws.FILTER(
   Drills_Drill,
   (Drills_Competency=$E157)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</row>
    <row r="158" spans="2:43" x14ac:dyDescent="0.25">
      <c r="B158" s="127"/>
      <c r="C158" s="133"/>
      <c r="D158" s="55"/>
      <c r="E158" s="50"/>
      <c r="F158" s="7"/>
      <c r="G158" s="53"/>
      <c r="AA158" s="4" t="str" cm="1">
        <f t="array" ref="AA158">TRANSPOSE(_xlfn._xlws.FILTER(
   Drills_Drill,
   (Drills_Competency=$E158)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</row>
    <row r="159" spans="2:43" x14ac:dyDescent="0.25">
      <c r="B159" s="127"/>
      <c r="C159" s="133"/>
      <c r="D159" s="55"/>
      <c r="E159" s="50"/>
      <c r="F159" s="7"/>
      <c r="G159" s="53"/>
      <c r="AA159" s="4" t="str" cm="1">
        <f t="array" ref="AA159">TRANSPOSE(_xlfn._xlws.FILTER(
   Drills_Drill,
   (Drills_Competency=$E159)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</row>
    <row r="160" spans="2:43" x14ac:dyDescent="0.25">
      <c r="B160" s="127"/>
      <c r="C160" s="133"/>
      <c r="D160" s="55"/>
      <c r="E160" s="50"/>
      <c r="F160" s="7"/>
      <c r="G160" s="53"/>
      <c r="AA160" s="4" t="str" cm="1">
        <f t="array" ref="AA160">TRANSPOSE(_xlfn._xlws.FILTER(
   Drills_Drill,
   (Drills_Competency=$E160)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</row>
    <row r="161" spans="2:43" x14ac:dyDescent="0.25">
      <c r="B161" s="127"/>
      <c r="C161" s="133"/>
      <c r="D161" s="55"/>
      <c r="E161" s="50"/>
      <c r="F161" s="7"/>
      <c r="G161" s="53"/>
      <c r="AA161" s="4" t="str" cm="1">
        <f t="array" ref="AA161">TRANSPOSE(_xlfn._xlws.FILTER(
   Drills_Drill,
   (Drills_Competency=$E161)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</row>
    <row r="162" spans="2:43" x14ac:dyDescent="0.25">
      <c r="B162" s="127"/>
      <c r="C162" s="133"/>
      <c r="D162" s="55"/>
      <c r="E162" s="50"/>
      <c r="F162" s="7"/>
      <c r="G162" s="53"/>
      <c r="AA162" s="4" t="str" cm="1">
        <f t="array" ref="AA162">TRANSPOSE(_xlfn._xlws.FILTER(
   Drills_Drill,
   (Drills_Competency=$E162)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</row>
    <row r="163" spans="2:43" x14ac:dyDescent="0.25">
      <c r="B163" s="127"/>
      <c r="C163" s="133"/>
      <c r="D163" s="55"/>
      <c r="E163" s="50"/>
      <c r="F163" s="7"/>
      <c r="G163" s="53"/>
      <c r="AA163" s="4" t="str" cm="1">
        <f t="array" ref="AA163">TRANSPOSE(_xlfn._xlws.FILTER(
   Drills_Drill,
   (Drills_Competency=$E163)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</row>
    <row r="164" spans="2:43" x14ac:dyDescent="0.25">
      <c r="B164" s="127"/>
      <c r="C164" s="133"/>
      <c r="D164" s="55"/>
      <c r="E164" s="50"/>
      <c r="F164" s="7"/>
      <c r="G164" s="53"/>
      <c r="AA164" s="4" t="str" cm="1">
        <f t="array" ref="AA164">TRANSPOSE(_xlfn._xlws.FILTER(
   Drills_Drill,
   (Drills_Competency=$E164)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</row>
    <row r="165" spans="2:43" ht="15.75" thickBot="1" x14ac:dyDescent="0.3">
      <c r="B165" s="128"/>
      <c r="C165" s="134"/>
      <c r="D165" s="56"/>
      <c r="E165" s="51"/>
      <c r="F165" s="52"/>
      <c r="G165" s="54"/>
      <c r="AA165" s="4" t="str" cm="1">
        <f t="array" ref="AA165">TRANSPOSE(_xlfn._xlws.FILTER(
   Drills_Drill,
   (Drills_Competency=$E165)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</row>
    <row r="166" spans="2:43" x14ac:dyDescent="0.25">
      <c r="B166" s="126" t="s">
        <v>140</v>
      </c>
      <c r="C166" s="132">
        <f>IF(B166="","",SUM(D166:D183))</f>
        <v>0</v>
      </c>
      <c r="D166" s="55"/>
      <c r="E166" s="50"/>
      <c r="F166" s="7"/>
      <c r="G166" s="53"/>
      <c r="AA166" s="4" t="str" cm="1">
        <f t="array" ref="AA166">TRANSPOSE(_xlfn._xlws.FILTER(
   Drills_Drill,
   (Drills_Competency=$E166)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</row>
    <row r="167" spans="2:43" x14ac:dyDescent="0.25">
      <c r="B167" s="127"/>
      <c r="C167" s="133"/>
      <c r="D167" s="55"/>
      <c r="E167" s="50"/>
      <c r="F167" s="7"/>
      <c r="G167" s="53"/>
      <c r="AA167" s="4" t="str" cm="1">
        <f t="array" ref="AA167">TRANSPOSE(_xlfn._xlws.FILTER(
   Drills_Drill,
   (Drills_Competency=$E167)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</row>
    <row r="168" spans="2:43" x14ac:dyDescent="0.25">
      <c r="B168" s="127"/>
      <c r="C168" s="133"/>
      <c r="D168" s="55"/>
      <c r="E168" s="50"/>
      <c r="F168" s="7"/>
      <c r="G168" s="53"/>
      <c r="AA168" s="4" t="str" cm="1">
        <f t="array" ref="AA168">TRANSPOSE(_xlfn._xlws.FILTER(
   Drills_Drill,
   (Drills_Competency=$E168)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</row>
    <row r="169" spans="2:43" x14ac:dyDescent="0.25">
      <c r="B169" s="127"/>
      <c r="C169" s="133"/>
      <c r="D169" s="55"/>
      <c r="E169" s="50"/>
      <c r="F169" s="7"/>
      <c r="G169" s="53"/>
      <c r="AA169" s="4" t="str" cm="1">
        <f t="array" ref="AA169">TRANSPOSE(_xlfn._xlws.FILTER(
   Drills_Drill,
   (Drills_Competency=$E169)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</row>
    <row r="170" spans="2:43" x14ac:dyDescent="0.25">
      <c r="B170" s="127"/>
      <c r="C170" s="133"/>
      <c r="D170" s="55"/>
      <c r="E170" s="50"/>
      <c r="F170" s="7"/>
      <c r="G170" s="53"/>
      <c r="AA170" s="4" t="str" cm="1">
        <f t="array" ref="AA170">TRANSPOSE(_xlfn._xlws.FILTER(
   Drills_Drill,
   (Drills_Competency=$E170)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</row>
    <row r="171" spans="2:43" x14ac:dyDescent="0.25">
      <c r="B171" s="127"/>
      <c r="C171" s="133"/>
      <c r="D171" s="55"/>
      <c r="E171" s="50"/>
      <c r="F171" s="7"/>
      <c r="G171" s="53"/>
      <c r="AA171" s="4" t="str" cm="1">
        <f t="array" ref="AA171">TRANSPOSE(_xlfn._xlws.FILTER(
   Drills_Drill,
   (Drills_Competency=$E171)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</row>
    <row r="172" spans="2:43" x14ac:dyDescent="0.25">
      <c r="B172" s="127"/>
      <c r="C172" s="133"/>
      <c r="D172" s="55"/>
      <c r="E172" s="50"/>
      <c r="F172" s="7"/>
      <c r="G172" s="53"/>
      <c r="AA172" s="4" t="str" cm="1">
        <f t="array" ref="AA172">TRANSPOSE(_xlfn._xlws.FILTER(
   Drills_Drill,
   (Drills_Competency=$E172)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</row>
    <row r="173" spans="2:43" x14ac:dyDescent="0.25">
      <c r="B173" s="127"/>
      <c r="C173" s="133"/>
      <c r="D173" s="55"/>
      <c r="E173" s="50"/>
      <c r="F173" s="7"/>
      <c r="G173" s="53"/>
      <c r="AA173" s="4" t="str" cm="1">
        <f t="array" ref="AA173">TRANSPOSE(_xlfn._xlws.FILTER(
   Drills_Drill,
   (Drills_Competency=$E173)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</row>
    <row r="174" spans="2:43" x14ac:dyDescent="0.25">
      <c r="B174" s="127"/>
      <c r="C174" s="133"/>
      <c r="D174" s="55"/>
      <c r="E174" s="50"/>
      <c r="F174" s="7"/>
      <c r="G174" s="53"/>
      <c r="AA174" s="4" t="str" cm="1">
        <f t="array" ref="AA174">TRANSPOSE(_xlfn._xlws.FILTER(
   Drills_Drill,
   (Drills_Competency=$E174)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</row>
    <row r="175" spans="2:43" x14ac:dyDescent="0.25">
      <c r="B175" s="127"/>
      <c r="C175" s="133"/>
      <c r="D175" s="55"/>
      <c r="E175" s="50"/>
      <c r="F175" s="7"/>
      <c r="G175" s="53"/>
      <c r="AA175" s="4" t="str" cm="1">
        <f t="array" ref="AA175">TRANSPOSE(_xlfn._xlws.FILTER(
   Drills_Drill,
   (Drills_Competency=$E175)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</row>
    <row r="176" spans="2:43" x14ac:dyDescent="0.25">
      <c r="B176" s="127"/>
      <c r="C176" s="133"/>
      <c r="D176" s="55"/>
      <c r="E176" s="50"/>
      <c r="F176" s="7"/>
      <c r="G176" s="53"/>
      <c r="AA176" s="4" t="str" cm="1">
        <f t="array" ref="AA176">TRANSPOSE(_xlfn._xlws.FILTER(
   Drills_Drill,
   (Drills_Competency=$E176)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</row>
    <row r="177" spans="2:43" x14ac:dyDescent="0.25">
      <c r="B177" s="127"/>
      <c r="C177" s="133"/>
      <c r="D177" s="55"/>
      <c r="E177" s="50"/>
      <c r="F177" s="7"/>
      <c r="G177" s="53"/>
      <c r="AA177" s="4" t="str" cm="1">
        <f t="array" ref="AA177">TRANSPOSE(_xlfn._xlws.FILTER(
   Drills_Drill,
   (Drills_Competency=$E177)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</row>
    <row r="178" spans="2:43" x14ac:dyDescent="0.25">
      <c r="B178" s="127"/>
      <c r="C178" s="133"/>
      <c r="D178" s="55"/>
      <c r="E178" s="50"/>
      <c r="F178" s="7"/>
      <c r="G178" s="53"/>
      <c r="AA178" s="4" t="str" cm="1">
        <f t="array" ref="AA178">TRANSPOSE(_xlfn._xlws.FILTER(
   Drills_Drill,
   (Drills_Competency=$E178)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</row>
    <row r="179" spans="2:43" x14ac:dyDescent="0.25">
      <c r="B179" s="127"/>
      <c r="C179" s="133"/>
      <c r="D179" s="55"/>
      <c r="E179" s="50"/>
      <c r="F179" s="7"/>
      <c r="G179" s="53"/>
      <c r="AA179" s="4" t="str" cm="1">
        <f t="array" ref="AA179">TRANSPOSE(_xlfn._xlws.FILTER(
   Drills_Drill,
   (Drills_Competency=$E179)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</row>
    <row r="180" spans="2:43" x14ac:dyDescent="0.25">
      <c r="B180" s="127"/>
      <c r="C180" s="133"/>
      <c r="D180" s="55"/>
      <c r="E180" s="50"/>
      <c r="F180" s="7"/>
      <c r="G180" s="53"/>
      <c r="AA180" s="4" t="str" cm="1">
        <f t="array" ref="AA180">TRANSPOSE(_xlfn._xlws.FILTER(
   Drills_Drill,
   (Drills_Competency=$E180)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</row>
    <row r="181" spans="2:43" x14ac:dyDescent="0.25">
      <c r="B181" s="127"/>
      <c r="C181" s="133"/>
      <c r="D181" s="55"/>
      <c r="E181" s="50"/>
      <c r="F181" s="7"/>
      <c r="G181" s="53"/>
      <c r="AA181" s="4" t="str" cm="1">
        <f t="array" ref="AA181">TRANSPOSE(_xlfn._xlws.FILTER(
   Drills_Drill,
   (Drills_Competency=$E181)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</row>
    <row r="182" spans="2:43" x14ac:dyDescent="0.25">
      <c r="B182" s="127"/>
      <c r="C182" s="133"/>
      <c r="D182" s="55"/>
      <c r="E182" s="50"/>
      <c r="F182" s="7"/>
      <c r="G182" s="53"/>
      <c r="AA182" s="4" t="str" cm="1">
        <f t="array" ref="AA182">TRANSPOSE(_xlfn._xlws.FILTER(
   Drills_Drill,
   (Drills_Competency=$E182)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</row>
    <row r="183" spans="2:43" ht="15.75" thickBot="1" x14ac:dyDescent="0.3">
      <c r="B183" s="128"/>
      <c r="C183" s="134"/>
      <c r="D183" s="56"/>
      <c r="E183" s="51"/>
      <c r="F183" s="52"/>
      <c r="G183" s="54"/>
      <c r="AA183" s="4" t="str" cm="1">
        <f t="array" ref="AA183">TRANSPOSE(_xlfn._xlws.FILTER(
   Drills_Drill,
   (Drills_Competency=$E183)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</row>
    <row r="184" spans="2:43" x14ac:dyDescent="0.25">
      <c r="B184" s="126" t="s">
        <v>141</v>
      </c>
      <c r="C184" s="132">
        <f>IF(B184="","",SUM(D184:D201))</f>
        <v>0</v>
      </c>
      <c r="D184" s="55"/>
      <c r="E184" s="50"/>
      <c r="F184" s="7"/>
      <c r="G184" s="53"/>
      <c r="AA184" s="4" t="str" cm="1">
        <f t="array" ref="AA184">TRANSPOSE(_xlfn._xlws.FILTER(
   Drills_Drill,
   (Drills_Competency=$E184)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</row>
    <row r="185" spans="2:43" x14ac:dyDescent="0.25">
      <c r="B185" s="127"/>
      <c r="C185" s="133"/>
      <c r="D185" s="55"/>
      <c r="E185" s="50"/>
      <c r="F185" s="7"/>
      <c r="G185" s="53"/>
      <c r="AA185" s="4" t="str" cm="1">
        <f t="array" ref="AA185">TRANSPOSE(_xlfn._xlws.FILTER(
   Drills_Drill,
   (Drills_Competency=$E185)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</row>
    <row r="186" spans="2:43" x14ac:dyDescent="0.25">
      <c r="B186" s="127"/>
      <c r="C186" s="133"/>
      <c r="D186" s="55"/>
      <c r="E186" s="50"/>
      <c r="F186" s="7"/>
      <c r="G186" s="53"/>
      <c r="AA186" s="4" t="str" cm="1">
        <f t="array" ref="AA186">TRANSPOSE(_xlfn._xlws.FILTER(
   Drills_Drill,
   (Drills_Competency=$E186)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</row>
    <row r="187" spans="2:43" x14ac:dyDescent="0.25">
      <c r="B187" s="127"/>
      <c r="C187" s="133"/>
      <c r="D187" s="55"/>
      <c r="E187" s="50"/>
      <c r="F187" s="7"/>
      <c r="G187" s="53"/>
      <c r="AA187" s="4" t="str" cm="1">
        <f t="array" ref="AA187">TRANSPOSE(_xlfn._xlws.FILTER(
   Drills_Drill,
   (Drills_Competency=$E187)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</row>
    <row r="188" spans="2:43" x14ac:dyDescent="0.25">
      <c r="B188" s="127"/>
      <c r="C188" s="133"/>
      <c r="D188" s="55"/>
      <c r="E188" s="50"/>
      <c r="F188" s="7"/>
      <c r="G188" s="53"/>
      <c r="AA188" s="4" t="str" cm="1">
        <f t="array" ref="AA188">TRANSPOSE(_xlfn._xlws.FILTER(
   Drills_Drill,
   (Drills_Competency=$E188)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</row>
    <row r="189" spans="2:43" x14ac:dyDescent="0.25">
      <c r="B189" s="127"/>
      <c r="C189" s="133"/>
      <c r="D189" s="55"/>
      <c r="E189" s="50"/>
      <c r="F189" s="7"/>
      <c r="G189" s="53"/>
      <c r="AA189" s="4" t="str" cm="1">
        <f t="array" ref="AA189">TRANSPOSE(_xlfn._xlws.FILTER(
   Drills_Drill,
   (Drills_Competency=$E189)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</row>
    <row r="190" spans="2:43" x14ac:dyDescent="0.25">
      <c r="B190" s="127"/>
      <c r="C190" s="133"/>
      <c r="D190" s="55"/>
      <c r="E190" s="50"/>
      <c r="F190" s="7"/>
      <c r="G190" s="53"/>
      <c r="AA190" s="4" t="str" cm="1">
        <f t="array" ref="AA190">TRANSPOSE(_xlfn._xlws.FILTER(
   Drills_Drill,
   (Drills_Competency=$E190)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</row>
    <row r="191" spans="2:43" x14ac:dyDescent="0.25">
      <c r="B191" s="127"/>
      <c r="C191" s="133"/>
      <c r="D191" s="55"/>
      <c r="E191" s="50"/>
      <c r="F191" s="7"/>
      <c r="G191" s="53"/>
      <c r="AA191" s="4" t="str" cm="1">
        <f t="array" ref="AA191">TRANSPOSE(_xlfn._xlws.FILTER(
   Drills_Drill,
   (Drills_Competency=$E191)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</row>
    <row r="192" spans="2:43" x14ac:dyDescent="0.25">
      <c r="B192" s="127"/>
      <c r="C192" s="133"/>
      <c r="D192" s="55"/>
      <c r="E192" s="50"/>
      <c r="F192" s="7"/>
      <c r="G192" s="53"/>
      <c r="AA192" s="4" t="str" cm="1">
        <f t="array" ref="AA192">TRANSPOSE(_xlfn._xlws.FILTER(
   Drills_Drill,
   (Drills_Competency=$E192)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</row>
    <row r="193" spans="2:43" x14ac:dyDescent="0.25">
      <c r="B193" s="127"/>
      <c r="C193" s="133"/>
      <c r="D193" s="55"/>
      <c r="E193" s="50"/>
      <c r="F193" s="7"/>
      <c r="G193" s="53"/>
      <c r="AA193" s="4" t="str" cm="1">
        <f t="array" ref="AA193">TRANSPOSE(_xlfn._xlws.FILTER(
   Drills_Drill,
   (Drills_Competency=$E193)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</row>
    <row r="194" spans="2:43" x14ac:dyDescent="0.25">
      <c r="B194" s="127"/>
      <c r="C194" s="133"/>
      <c r="D194" s="55"/>
      <c r="E194" s="50"/>
      <c r="F194" s="7"/>
      <c r="G194" s="53"/>
      <c r="AA194" s="4" t="str" cm="1">
        <f t="array" ref="AA194">TRANSPOSE(_xlfn._xlws.FILTER(
   Drills_Drill,
   (Drills_Competency=$E194)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</row>
    <row r="195" spans="2:43" x14ac:dyDescent="0.25">
      <c r="B195" s="127"/>
      <c r="C195" s="133"/>
      <c r="D195" s="55"/>
      <c r="E195" s="50"/>
      <c r="F195" s="7"/>
      <c r="G195" s="53"/>
      <c r="AA195" s="4" t="str" cm="1">
        <f t="array" ref="AA195">TRANSPOSE(_xlfn._xlws.FILTER(
   Drills_Drill,
   (Drills_Competency=$E195)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</row>
    <row r="196" spans="2:43" x14ac:dyDescent="0.25">
      <c r="B196" s="127"/>
      <c r="C196" s="133"/>
      <c r="D196" s="55"/>
      <c r="E196" s="50"/>
      <c r="F196" s="7"/>
      <c r="G196" s="53"/>
      <c r="AA196" s="4" t="str" cm="1">
        <f t="array" ref="AA196">TRANSPOSE(_xlfn._xlws.FILTER(
   Drills_Drill,
   (Drills_Competency=$E196)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</row>
    <row r="197" spans="2:43" x14ac:dyDescent="0.25">
      <c r="B197" s="127"/>
      <c r="C197" s="133"/>
      <c r="D197" s="55"/>
      <c r="E197" s="50"/>
      <c r="F197" s="7"/>
      <c r="G197" s="53"/>
      <c r="AA197" s="4" t="str" cm="1">
        <f t="array" ref="AA197">TRANSPOSE(_xlfn._xlws.FILTER(
   Drills_Drill,
   (Drills_Competency=$E197)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</row>
    <row r="198" spans="2:43" x14ac:dyDescent="0.25">
      <c r="B198" s="127"/>
      <c r="C198" s="133"/>
      <c r="D198" s="55"/>
      <c r="E198" s="50"/>
      <c r="F198" s="7"/>
      <c r="G198" s="53"/>
      <c r="AA198" s="4" t="str" cm="1">
        <f t="array" ref="AA198">TRANSPOSE(_xlfn._xlws.FILTER(
   Drills_Drill,
   (Drills_Competency=$E198)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</row>
    <row r="199" spans="2:43" x14ac:dyDescent="0.25">
      <c r="B199" s="127"/>
      <c r="C199" s="133"/>
      <c r="D199" s="55"/>
      <c r="E199" s="50"/>
      <c r="F199" s="7"/>
      <c r="G199" s="53"/>
      <c r="AA199" s="4" t="str" cm="1">
        <f t="array" ref="AA199">TRANSPOSE(_xlfn._xlws.FILTER(
   Drills_Drill,
   (Drills_Competency=$E199)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</row>
    <row r="200" spans="2:43" x14ac:dyDescent="0.25">
      <c r="B200" s="127"/>
      <c r="C200" s="133"/>
      <c r="D200" s="55"/>
      <c r="E200" s="50"/>
      <c r="F200" s="7"/>
      <c r="G200" s="53"/>
      <c r="AA200" s="4" t="str" cm="1">
        <f t="array" ref="AA200">TRANSPOSE(_xlfn._xlws.FILTER(
   Drills_Drill,
   (Drills_Competency=$E200)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</row>
    <row r="201" spans="2:43" ht="15.75" thickBot="1" x14ac:dyDescent="0.3">
      <c r="B201" s="128"/>
      <c r="C201" s="134"/>
      <c r="D201" s="56"/>
      <c r="E201" s="51"/>
      <c r="F201" s="52"/>
      <c r="G201" s="54"/>
      <c r="AA201" s="4" t="str" cm="1">
        <f t="array" ref="AA201">TRANSPOSE(_xlfn._xlws.FILTER(
   Drills_Drill,
   (Drills_Competency=$E201)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</row>
    <row r="202" spans="2:43" x14ac:dyDescent="0.25">
      <c r="B202" s="126" t="s">
        <v>142</v>
      </c>
      <c r="C202" s="132">
        <f>IF(B202="","",SUM(D202:D219))</f>
        <v>0</v>
      </c>
      <c r="D202" s="55"/>
      <c r="E202" s="50"/>
      <c r="F202" s="7"/>
      <c r="G202" s="53"/>
      <c r="AA202" s="4" t="str" cm="1">
        <f t="array" ref="AA202">TRANSPOSE(_xlfn._xlws.FILTER(
   Drills_Drill,
   (Drills_Competency=$E202)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</row>
    <row r="203" spans="2:43" x14ac:dyDescent="0.25">
      <c r="B203" s="127"/>
      <c r="C203" s="133"/>
      <c r="D203" s="55"/>
      <c r="E203" s="50"/>
      <c r="F203" s="7"/>
      <c r="G203" s="53"/>
      <c r="AA203" s="4" t="str" cm="1">
        <f t="array" ref="AA203">TRANSPOSE(_xlfn._xlws.FILTER(
   Drills_Drill,
   (Drills_Competency=$E203)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</row>
    <row r="204" spans="2:43" x14ac:dyDescent="0.25">
      <c r="B204" s="127"/>
      <c r="C204" s="133"/>
      <c r="D204" s="55"/>
      <c r="E204" s="50"/>
      <c r="F204" s="7"/>
      <c r="G204" s="53"/>
      <c r="AA204" s="4" t="str" cm="1">
        <f t="array" ref="AA204">TRANSPOSE(_xlfn._xlws.FILTER(
   Drills_Drill,
   (Drills_Competency=$E204)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</row>
    <row r="205" spans="2:43" x14ac:dyDescent="0.25">
      <c r="B205" s="127"/>
      <c r="C205" s="133"/>
      <c r="D205" s="55"/>
      <c r="E205" s="50"/>
      <c r="F205" s="7"/>
      <c r="G205" s="53"/>
      <c r="AA205" s="4" t="str" cm="1">
        <f t="array" ref="AA205">TRANSPOSE(_xlfn._xlws.FILTER(
   Drills_Drill,
   (Drills_Competency=$E205)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</row>
    <row r="206" spans="2:43" x14ac:dyDescent="0.25">
      <c r="B206" s="127"/>
      <c r="C206" s="133"/>
      <c r="D206" s="55"/>
      <c r="E206" s="50"/>
      <c r="F206" s="7"/>
      <c r="G206" s="53"/>
      <c r="AA206" s="4" t="str" cm="1">
        <f t="array" ref="AA206">TRANSPOSE(_xlfn._xlws.FILTER(
   Drills_Drill,
   (Drills_Competency=$E206)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</row>
    <row r="207" spans="2:43" x14ac:dyDescent="0.25">
      <c r="B207" s="127"/>
      <c r="C207" s="133"/>
      <c r="D207" s="55"/>
      <c r="E207" s="50"/>
      <c r="F207" s="7"/>
      <c r="G207" s="53"/>
      <c r="AA207" s="4" t="str" cm="1">
        <f t="array" ref="AA207">TRANSPOSE(_xlfn._xlws.FILTER(
   Drills_Drill,
   (Drills_Competency=$E207)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</row>
    <row r="208" spans="2:43" x14ac:dyDescent="0.25">
      <c r="B208" s="127"/>
      <c r="C208" s="133"/>
      <c r="D208" s="55"/>
      <c r="E208" s="50"/>
      <c r="F208" s="7"/>
      <c r="G208" s="53"/>
      <c r="AA208" s="4" t="str" cm="1">
        <f t="array" ref="AA208">TRANSPOSE(_xlfn._xlws.FILTER(
   Drills_Drill,
   (Drills_Competency=$E208)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</row>
    <row r="209" spans="2:43" x14ac:dyDescent="0.25">
      <c r="B209" s="127"/>
      <c r="C209" s="133"/>
      <c r="D209" s="55"/>
      <c r="E209" s="50"/>
      <c r="F209" s="7"/>
      <c r="G209" s="53"/>
      <c r="AA209" s="4" t="str" cm="1">
        <f t="array" ref="AA209">TRANSPOSE(_xlfn._xlws.FILTER(
   Drills_Drill,
   (Drills_Competency=$E209)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</row>
    <row r="210" spans="2:43" x14ac:dyDescent="0.25">
      <c r="B210" s="127"/>
      <c r="C210" s="133"/>
      <c r="D210" s="55"/>
      <c r="E210" s="50"/>
      <c r="F210" s="7"/>
      <c r="G210" s="53"/>
      <c r="AA210" s="4" t="str" cm="1">
        <f t="array" ref="AA210">TRANSPOSE(_xlfn._xlws.FILTER(
   Drills_Drill,
   (Drills_Competency=$E210)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</row>
    <row r="211" spans="2:43" x14ac:dyDescent="0.25">
      <c r="B211" s="127"/>
      <c r="C211" s="133"/>
      <c r="D211" s="55"/>
      <c r="E211" s="50"/>
      <c r="F211" s="7"/>
      <c r="G211" s="53"/>
      <c r="AA211" s="4" t="str" cm="1">
        <f t="array" ref="AA211">TRANSPOSE(_xlfn._xlws.FILTER(
   Drills_Drill,
   (Drills_Competency=$E211)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</row>
    <row r="212" spans="2:43" x14ac:dyDescent="0.25">
      <c r="B212" s="127"/>
      <c r="C212" s="133"/>
      <c r="D212" s="55"/>
      <c r="E212" s="50"/>
      <c r="F212" s="7"/>
      <c r="G212" s="53"/>
      <c r="AA212" s="4" t="str" cm="1">
        <f t="array" ref="AA212">TRANSPOSE(_xlfn._xlws.FILTER(
   Drills_Drill,
   (Drills_Competency=$E212)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</row>
    <row r="213" spans="2:43" x14ac:dyDescent="0.25">
      <c r="B213" s="127"/>
      <c r="C213" s="133"/>
      <c r="D213" s="55"/>
      <c r="E213" s="50"/>
      <c r="F213" s="7"/>
      <c r="G213" s="53"/>
      <c r="AA213" s="4" t="str" cm="1">
        <f t="array" ref="AA213">TRANSPOSE(_xlfn._xlws.FILTER(
   Drills_Drill,
   (Drills_Competency=$E213)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</row>
    <row r="214" spans="2:43" x14ac:dyDescent="0.25">
      <c r="B214" s="127"/>
      <c r="C214" s="133"/>
      <c r="D214" s="55"/>
      <c r="E214" s="50"/>
      <c r="F214" s="7"/>
      <c r="G214" s="53"/>
      <c r="AA214" s="4" t="str" cm="1">
        <f t="array" ref="AA214">TRANSPOSE(_xlfn._xlws.FILTER(
   Drills_Drill,
   (Drills_Competency=$E214)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</row>
    <row r="215" spans="2:43" x14ac:dyDescent="0.25">
      <c r="B215" s="127"/>
      <c r="C215" s="133"/>
      <c r="D215" s="55"/>
      <c r="E215" s="50"/>
      <c r="F215" s="7"/>
      <c r="G215" s="53"/>
      <c r="AA215" s="4" t="str" cm="1">
        <f t="array" ref="AA215">TRANSPOSE(_xlfn._xlws.FILTER(
   Drills_Drill,
   (Drills_Competency=$E215)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</row>
    <row r="216" spans="2:43" x14ac:dyDescent="0.25">
      <c r="B216" s="127"/>
      <c r="C216" s="133"/>
      <c r="D216" s="55"/>
      <c r="E216" s="50"/>
      <c r="F216" s="7"/>
      <c r="G216" s="53"/>
      <c r="AA216" s="4" t="str" cm="1">
        <f t="array" ref="AA216">TRANSPOSE(_xlfn._xlws.FILTER(
   Drills_Drill,
   (Drills_Competency=$E216)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</row>
    <row r="217" spans="2:43" x14ac:dyDescent="0.25">
      <c r="B217" s="127"/>
      <c r="C217" s="133"/>
      <c r="D217" s="55"/>
      <c r="E217" s="50"/>
      <c r="F217" s="7"/>
      <c r="G217" s="53"/>
      <c r="AA217" s="4" t="str" cm="1">
        <f t="array" ref="AA217">TRANSPOSE(_xlfn._xlws.FILTER(
   Drills_Drill,
   (Drills_Competency=$E217)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</row>
    <row r="218" spans="2:43" x14ac:dyDescent="0.25">
      <c r="B218" s="127"/>
      <c r="C218" s="133"/>
      <c r="D218" s="55"/>
      <c r="E218" s="50"/>
      <c r="F218" s="7"/>
      <c r="G218" s="53"/>
      <c r="AA218" s="4" t="str" cm="1">
        <f t="array" ref="AA218">TRANSPOSE(_xlfn._xlws.FILTER(
   Drills_Drill,
   (Drills_Competency=$E218)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</row>
    <row r="219" spans="2:43" ht="15.75" thickBot="1" x14ac:dyDescent="0.3">
      <c r="B219" s="128"/>
      <c r="C219" s="134"/>
      <c r="D219" s="56"/>
      <c r="E219" s="51"/>
      <c r="F219" s="52"/>
      <c r="G219" s="54"/>
      <c r="AA219" s="4" t="str" cm="1">
        <f t="array" ref="AA219">TRANSPOSE(_xlfn._xlws.FILTER(
   Drills_Drill,
   (Drills_Competency=$E219)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</row>
    <row r="220" spans="2:43" x14ac:dyDescent="0.25">
      <c r="B220" s="126" t="s">
        <v>143</v>
      </c>
      <c r="C220" s="132">
        <f>IF(B220="","",SUM(D220:D237))</f>
        <v>0</v>
      </c>
      <c r="D220" s="55"/>
      <c r="E220" s="50"/>
      <c r="F220" s="7"/>
      <c r="G220" s="53"/>
      <c r="AA220" s="4" t="str" cm="1">
        <f t="array" ref="AA220">TRANSPOSE(_xlfn._xlws.FILTER(
   Drills_Drill,
   (Drills_Competency=$E220)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</row>
    <row r="221" spans="2:43" x14ac:dyDescent="0.25">
      <c r="B221" s="127"/>
      <c r="C221" s="133"/>
      <c r="D221" s="55"/>
      <c r="E221" s="50"/>
      <c r="F221" s="7"/>
      <c r="G221" s="53"/>
      <c r="AA221" s="4" t="str" cm="1">
        <f t="array" ref="AA221">TRANSPOSE(_xlfn._xlws.FILTER(
   Drills_Drill,
   (Drills_Competency=$E221)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</row>
    <row r="222" spans="2:43" x14ac:dyDescent="0.25">
      <c r="B222" s="127"/>
      <c r="C222" s="133"/>
      <c r="D222" s="55"/>
      <c r="E222" s="50"/>
      <c r="F222" s="7"/>
      <c r="G222" s="53"/>
      <c r="AA222" s="4" t="str" cm="1">
        <f t="array" ref="AA222">TRANSPOSE(_xlfn._xlws.FILTER(
   Drills_Drill,
   (Drills_Competency=$E222)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</row>
    <row r="223" spans="2:43" x14ac:dyDescent="0.25">
      <c r="B223" s="127"/>
      <c r="C223" s="133"/>
      <c r="D223" s="55"/>
      <c r="E223" s="50"/>
      <c r="F223" s="7"/>
      <c r="G223" s="53"/>
      <c r="AA223" s="4" t="str" cm="1">
        <f t="array" ref="AA223">TRANSPOSE(_xlfn._xlws.FILTER(
   Drills_Drill,
   (Drills_Competency=$E223)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</row>
    <row r="224" spans="2:43" x14ac:dyDescent="0.25">
      <c r="B224" s="127"/>
      <c r="C224" s="133"/>
      <c r="D224" s="55"/>
      <c r="E224" s="50"/>
      <c r="F224" s="7"/>
      <c r="G224" s="53"/>
      <c r="AA224" s="4" t="str" cm="1">
        <f t="array" ref="AA224">TRANSPOSE(_xlfn._xlws.FILTER(
   Drills_Drill,
   (Drills_Competency=$E224)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</row>
    <row r="225" spans="2:43" x14ac:dyDescent="0.25">
      <c r="B225" s="127"/>
      <c r="C225" s="133"/>
      <c r="D225" s="55"/>
      <c r="E225" s="50"/>
      <c r="F225" s="7"/>
      <c r="G225" s="53"/>
      <c r="AA225" s="4" t="str" cm="1">
        <f t="array" ref="AA225">TRANSPOSE(_xlfn._xlws.FILTER(
   Drills_Drill,
   (Drills_Competency=$E225)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</row>
    <row r="226" spans="2:43" x14ac:dyDescent="0.25">
      <c r="B226" s="127"/>
      <c r="C226" s="133"/>
      <c r="D226" s="55"/>
      <c r="E226" s="50"/>
      <c r="F226" s="7"/>
      <c r="G226" s="53"/>
      <c r="AA226" s="4" t="str" cm="1">
        <f t="array" ref="AA226">TRANSPOSE(_xlfn._xlws.FILTER(
   Drills_Drill,
   (Drills_Competency=$E226)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</row>
    <row r="227" spans="2:43" x14ac:dyDescent="0.25">
      <c r="B227" s="127"/>
      <c r="C227" s="133"/>
      <c r="D227" s="55"/>
      <c r="E227" s="50"/>
      <c r="F227" s="7"/>
      <c r="G227" s="53"/>
      <c r="AA227" s="4" t="str" cm="1">
        <f t="array" ref="AA227">TRANSPOSE(_xlfn._xlws.FILTER(
   Drills_Drill,
   (Drills_Competency=$E227)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</row>
    <row r="228" spans="2:43" x14ac:dyDescent="0.25">
      <c r="B228" s="127"/>
      <c r="C228" s="133"/>
      <c r="D228" s="55"/>
      <c r="E228" s="50"/>
      <c r="F228" s="7"/>
      <c r="G228" s="53"/>
      <c r="AA228" s="4" t="str" cm="1">
        <f t="array" ref="AA228">TRANSPOSE(_xlfn._xlws.FILTER(
   Drills_Drill,
   (Drills_Competency=$E228)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</row>
    <row r="229" spans="2:43" x14ac:dyDescent="0.25">
      <c r="B229" s="127"/>
      <c r="C229" s="133"/>
      <c r="D229" s="55"/>
      <c r="E229" s="50"/>
      <c r="F229" s="7"/>
      <c r="G229" s="53"/>
      <c r="AA229" s="4" t="str" cm="1">
        <f t="array" ref="AA229">TRANSPOSE(_xlfn._xlws.FILTER(
   Drills_Drill,
   (Drills_Competency=$E229)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</row>
    <row r="230" spans="2:43" x14ac:dyDescent="0.25">
      <c r="B230" s="127"/>
      <c r="C230" s="133"/>
      <c r="D230" s="55"/>
      <c r="E230" s="50"/>
      <c r="F230" s="7"/>
      <c r="G230" s="53"/>
      <c r="AA230" s="4" t="str" cm="1">
        <f t="array" ref="AA230">TRANSPOSE(_xlfn._xlws.FILTER(
   Drills_Drill,
   (Drills_Competency=$E230)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</row>
    <row r="231" spans="2:43" x14ac:dyDescent="0.25">
      <c r="B231" s="127"/>
      <c r="C231" s="133"/>
      <c r="D231" s="55"/>
      <c r="E231" s="50"/>
      <c r="F231" s="7"/>
      <c r="G231" s="53"/>
      <c r="AA231" s="4" t="str" cm="1">
        <f t="array" ref="AA231">TRANSPOSE(_xlfn._xlws.FILTER(
   Drills_Drill,
   (Drills_Competency=$E231)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</row>
    <row r="232" spans="2:43" x14ac:dyDescent="0.25">
      <c r="B232" s="127"/>
      <c r="C232" s="133"/>
      <c r="D232" s="55"/>
      <c r="E232" s="50"/>
      <c r="F232" s="7"/>
      <c r="G232" s="53"/>
      <c r="AA232" s="4" t="str" cm="1">
        <f t="array" ref="AA232">TRANSPOSE(_xlfn._xlws.FILTER(
   Drills_Drill,
   (Drills_Competency=$E232)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</row>
    <row r="233" spans="2:43" x14ac:dyDescent="0.25">
      <c r="B233" s="127"/>
      <c r="C233" s="133"/>
      <c r="D233" s="55"/>
      <c r="E233" s="50"/>
      <c r="F233" s="7"/>
      <c r="G233" s="53"/>
      <c r="AA233" s="4" t="str" cm="1">
        <f t="array" ref="AA233">TRANSPOSE(_xlfn._xlws.FILTER(
   Drills_Drill,
   (Drills_Competency=$E233)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</row>
    <row r="234" spans="2:43" x14ac:dyDescent="0.25">
      <c r="B234" s="127"/>
      <c r="C234" s="133"/>
      <c r="D234" s="55"/>
      <c r="E234" s="50"/>
      <c r="F234" s="7"/>
      <c r="G234" s="53"/>
      <c r="AA234" s="4" t="str" cm="1">
        <f t="array" ref="AA234">TRANSPOSE(_xlfn._xlws.FILTER(
   Drills_Drill,
   (Drills_Competency=$E234)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</row>
    <row r="235" spans="2:43" x14ac:dyDescent="0.25">
      <c r="B235" s="127"/>
      <c r="C235" s="133"/>
      <c r="D235" s="55"/>
      <c r="E235" s="50"/>
      <c r="F235" s="7"/>
      <c r="G235" s="53"/>
      <c r="AA235" s="4" t="str" cm="1">
        <f t="array" ref="AA235">TRANSPOSE(_xlfn._xlws.FILTER(
   Drills_Drill,
   (Drills_Competency=$E235)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</row>
    <row r="236" spans="2:43" x14ac:dyDescent="0.25">
      <c r="B236" s="127"/>
      <c r="C236" s="133"/>
      <c r="D236" s="55"/>
      <c r="E236" s="50"/>
      <c r="F236" s="7"/>
      <c r="G236" s="53"/>
      <c r="AA236" s="4" t="str" cm="1">
        <f t="array" ref="AA236">TRANSPOSE(_xlfn._xlws.FILTER(
   Drills_Drill,
   (Drills_Competency=$E236)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</row>
    <row r="237" spans="2:43" ht="15.75" thickBot="1" x14ac:dyDescent="0.3">
      <c r="B237" s="128"/>
      <c r="C237" s="134"/>
      <c r="D237" s="56"/>
      <c r="E237" s="51"/>
      <c r="F237" s="52"/>
      <c r="G237" s="54"/>
      <c r="AA237" s="4" t="str" cm="1">
        <f t="array" ref="AA237">TRANSPOSE(_xlfn._xlws.FILTER(
   Drills_Drill,
   (Drills_Competency=$E237)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</row>
    <row r="238" spans="2:43" x14ac:dyDescent="0.25">
      <c r="B238" s="126" t="s">
        <v>144</v>
      </c>
      <c r="C238" s="132">
        <f>IF(B238="","",SUM(D238:D255))</f>
        <v>0</v>
      </c>
      <c r="D238" s="55"/>
      <c r="E238" s="50"/>
      <c r="F238" s="7"/>
      <c r="G238" s="53"/>
      <c r="AA238" s="4" t="str" cm="1">
        <f t="array" ref="AA238">TRANSPOSE(_xlfn._xlws.FILTER(
   Drills_Drill,
   (Drills_Competency=$E238)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</row>
    <row r="239" spans="2:43" x14ac:dyDescent="0.25">
      <c r="B239" s="127"/>
      <c r="C239" s="133"/>
      <c r="D239" s="55"/>
      <c r="E239" s="50"/>
      <c r="F239" s="7"/>
      <c r="G239" s="53"/>
      <c r="AA239" s="4" t="str" cm="1">
        <f t="array" ref="AA239">TRANSPOSE(_xlfn._xlws.FILTER(
   Drills_Drill,
   (Drills_Competency=$E239)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</row>
    <row r="240" spans="2:43" x14ac:dyDescent="0.25">
      <c r="B240" s="127"/>
      <c r="C240" s="133"/>
      <c r="D240" s="55"/>
      <c r="E240" s="50"/>
      <c r="F240" s="7"/>
      <c r="G240" s="53"/>
      <c r="AA240" s="4" t="str" cm="1">
        <f t="array" ref="AA240">TRANSPOSE(_xlfn._xlws.FILTER(
   Drills_Drill,
   (Drills_Competency=$E240)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</row>
    <row r="241" spans="2:43" x14ac:dyDescent="0.25">
      <c r="B241" s="127"/>
      <c r="C241" s="133"/>
      <c r="D241" s="55"/>
      <c r="E241" s="50"/>
      <c r="F241" s="7"/>
      <c r="G241" s="53"/>
      <c r="AA241" s="4" t="str" cm="1">
        <f t="array" ref="AA241">TRANSPOSE(_xlfn._xlws.FILTER(
   Drills_Drill,
   (Drills_Competency=$E241)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</row>
    <row r="242" spans="2:43" x14ac:dyDescent="0.25">
      <c r="B242" s="127"/>
      <c r="C242" s="133"/>
      <c r="D242" s="55"/>
      <c r="E242" s="50"/>
      <c r="F242" s="7"/>
      <c r="G242" s="53"/>
      <c r="AA242" s="4" t="str" cm="1">
        <f t="array" ref="AA242">TRANSPOSE(_xlfn._xlws.FILTER(
   Drills_Drill,
   (Drills_Competency=$E242)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</row>
    <row r="243" spans="2:43" x14ac:dyDescent="0.25">
      <c r="B243" s="127"/>
      <c r="C243" s="133"/>
      <c r="D243" s="55"/>
      <c r="E243" s="50"/>
      <c r="F243" s="7"/>
      <c r="G243" s="53"/>
      <c r="AA243" s="4" t="str" cm="1">
        <f t="array" ref="AA243">TRANSPOSE(_xlfn._xlws.FILTER(
   Drills_Drill,
   (Drills_Competency=$E243)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</row>
    <row r="244" spans="2:43" x14ac:dyDescent="0.25">
      <c r="B244" s="127"/>
      <c r="C244" s="133"/>
      <c r="D244" s="55"/>
      <c r="E244" s="50"/>
      <c r="F244" s="7"/>
      <c r="G244" s="53"/>
      <c r="AA244" s="4" t="str" cm="1">
        <f t="array" ref="AA244">TRANSPOSE(_xlfn._xlws.FILTER(
   Drills_Drill,
   (Drills_Competency=$E244)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</row>
    <row r="245" spans="2:43" x14ac:dyDescent="0.25">
      <c r="B245" s="127"/>
      <c r="C245" s="133"/>
      <c r="D245" s="55"/>
      <c r="E245" s="50"/>
      <c r="F245" s="7"/>
      <c r="G245" s="53"/>
      <c r="AA245" s="4" t="str" cm="1">
        <f t="array" ref="AA245">TRANSPOSE(_xlfn._xlws.FILTER(
   Drills_Drill,
   (Drills_Competency=$E245)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</row>
    <row r="246" spans="2:43" x14ac:dyDescent="0.25">
      <c r="B246" s="127"/>
      <c r="C246" s="133"/>
      <c r="D246" s="55"/>
      <c r="E246" s="50"/>
      <c r="F246" s="7"/>
      <c r="G246" s="53"/>
      <c r="AA246" s="4" t="str" cm="1">
        <f t="array" ref="AA246">TRANSPOSE(_xlfn._xlws.FILTER(
   Drills_Drill,
   (Drills_Competency=$E246)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</row>
    <row r="247" spans="2:43" x14ac:dyDescent="0.25">
      <c r="B247" s="127"/>
      <c r="C247" s="133"/>
      <c r="D247" s="55"/>
      <c r="E247" s="50"/>
      <c r="F247" s="7"/>
      <c r="G247" s="53"/>
      <c r="AA247" s="4" t="str" cm="1">
        <f t="array" ref="AA247">TRANSPOSE(_xlfn._xlws.FILTER(
   Drills_Drill,
   (Drills_Competency=$E247)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</row>
    <row r="248" spans="2:43" x14ac:dyDescent="0.25">
      <c r="B248" s="127"/>
      <c r="C248" s="133"/>
      <c r="D248" s="55"/>
      <c r="E248" s="50"/>
      <c r="F248" s="7"/>
      <c r="G248" s="53"/>
      <c r="AA248" s="4" t="str" cm="1">
        <f t="array" ref="AA248">TRANSPOSE(_xlfn._xlws.FILTER(
   Drills_Drill,
   (Drills_Competency=$E248)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</row>
    <row r="249" spans="2:43" x14ac:dyDescent="0.25">
      <c r="B249" s="127"/>
      <c r="C249" s="133"/>
      <c r="D249" s="55"/>
      <c r="E249" s="50"/>
      <c r="F249" s="7"/>
      <c r="G249" s="53"/>
      <c r="AA249" s="4" t="str" cm="1">
        <f t="array" ref="AA249">TRANSPOSE(_xlfn._xlws.FILTER(
   Drills_Drill,
   (Drills_Competency=$E249)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</row>
    <row r="250" spans="2:43" x14ac:dyDescent="0.25">
      <c r="B250" s="127"/>
      <c r="C250" s="133"/>
      <c r="D250" s="55"/>
      <c r="E250" s="50"/>
      <c r="F250" s="7"/>
      <c r="G250" s="53"/>
      <c r="AA250" s="4" t="str" cm="1">
        <f t="array" ref="AA250">TRANSPOSE(_xlfn._xlws.FILTER(
   Drills_Drill,
   (Drills_Competency=$E250)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</row>
    <row r="251" spans="2:43" x14ac:dyDescent="0.25">
      <c r="B251" s="127"/>
      <c r="C251" s="133"/>
      <c r="D251" s="55"/>
      <c r="E251" s="50"/>
      <c r="F251" s="7"/>
      <c r="G251" s="53"/>
      <c r="AA251" s="4" t="str" cm="1">
        <f t="array" ref="AA251">TRANSPOSE(_xlfn._xlws.FILTER(
   Drills_Drill,
   (Drills_Competency=$E251)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</row>
    <row r="252" spans="2:43" x14ac:dyDescent="0.25">
      <c r="B252" s="127"/>
      <c r="C252" s="133"/>
      <c r="D252" s="55"/>
      <c r="E252" s="50"/>
      <c r="F252" s="7"/>
      <c r="G252" s="53"/>
      <c r="AA252" s="4" t="str" cm="1">
        <f t="array" ref="AA252">TRANSPOSE(_xlfn._xlws.FILTER(
   Drills_Drill,
   (Drills_Competency=$E252)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</row>
    <row r="253" spans="2:43" x14ac:dyDescent="0.25">
      <c r="B253" s="127"/>
      <c r="C253" s="133"/>
      <c r="D253" s="55"/>
      <c r="E253" s="50"/>
      <c r="F253" s="7"/>
      <c r="G253" s="53"/>
      <c r="AA253" s="4" t="str" cm="1">
        <f t="array" ref="AA253">TRANSPOSE(_xlfn._xlws.FILTER(
   Drills_Drill,
   (Drills_Competency=$E253)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</row>
    <row r="254" spans="2:43" x14ac:dyDescent="0.25">
      <c r="B254" s="127"/>
      <c r="C254" s="133"/>
      <c r="D254" s="55"/>
      <c r="E254" s="50"/>
      <c r="F254" s="7"/>
      <c r="G254" s="53"/>
      <c r="AA254" s="4" t="str" cm="1">
        <f t="array" ref="AA254">TRANSPOSE(_xlfn._xlws.FILTER(
   Drills_Drill,
   (Drills_Competency=$E254)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</row>
    <row r="255" spans="2:43" ht="15.75" thickBot="1" x14ac:dyDescent="0.3">
      <c r="B255" s="128"/>
      <c r="C255" s="134"/>
      <c r="D255" s="56"/>
      <c r="E255" s="51"/>
      <c r="F255" s="52"/>
      <c r="G255" s="54"/>
      <c r="AA255" s="4" t="str" cm="1">
        <f t="array" ref="AA255">TRANSPOSE(_xlfn._xlws.FILTER(
   Drills_Drill,
   (Drills_Competency=$E255)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</row>
    <row r="256" spans="2:43" x14ac:dyDescent="0.25">
      <c r="B256" s="126" t="s">
        <v>145</v>
      </c>
      <c r="C256" s="132">
        <f>IF(B256="","",SUM(D256:D273))</f>
        <v>0</v>
      </c>
      <c r="D256" s="55"/>
      <c r="E256" s="50"/>
      <c r="F256" s="7"/>
      <c r="G256" s="53"/>
      <c r="AA256" s="4" t="str" cm="1">
        <f t="array" ref="AA256">TRANSPOSE(_xlfn._xlws.FILTER(
   Drills_Drill,
   (Drills_Competency=$E256)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</row>
    <row r="257" spans="2:43" x14ac:dyDescent="0.25">
      <c r="B257" s="127"/>
      <c r="C257" s="133"/>
      <c r="D257" s="55"/>
      <c r="E257" s="50"/>
      <c r="F257" s="7"/>
      <c r="G257" s="53"/>
      <c r="AA257" s="4" t="str" cm="1">
        <f t="array" ref="AA257">TRANSPOSE(_xlfn._xlws.FILTER(
   Drills_Drill,
   (Drills_Competency=$E257)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</row>
    <row r="258" spans="2:43" x14ac:dyDescent="0.25">
      <c r="B258" s="127"/>
      <c r="C258" s="133"/>
      <c r="D258" s="55"/>
      <c r="E258" s="50"/>
      <c r="F258" s="7"/>
      <c r="G258" s="53"/>
      <c r="AA258" s="4" t="str" cm="1">
        <f t="array" ref="AA258">TRANSPOSE(_xlfn._xlws.FILTER(
   Drills_Drill,
   (Drills_Competency=$E258)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</row>
    <row r="259" spans="2:43" x14ac:dyDescent="0.25">
      <c r="B259" s="127"/>
      <c r="C259" s="133"/>
      <c r="D259" s="55"/>
      <c r="E259" s="50"/>
      <c r="F259" s="7"/>
      <c r="G259" s="53"/>
      <c r="AA259" s="4" t="str" cm="1">
        <f t="array" ref="AA259">TRANSPOSE(_xlfn._xlws.FILTER(
   Drills_Drill,
   (Drills_Competency=$E259)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</row>
    <row r="260" spans="2:43" x14ac:dyDescent="0.25">
      <c r="B260" s="127"/>
      <c r="C260" s="133"/>
      <c r="D260" s="55"/>
      <c r="E260" s="50"/>
      <c r="F260" s="7"/>
      <c r="G260" s="53"/>
      <c r="AA260" s="4" t="str" cm="1">
        <f t="array" ref="AA260">TRANSPOSE(_xlfn._xlws.FILTER(
   Drills_Drill,
   (Drills_Competency=$E260)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</row>
    <row r="261" spans="2:43" x14ac:dyDescent="0.25">
      <c r="B261" s="127"/>
      <c r="C261" s="133"/>
      <c r="D261" s="55"/>
      <c r="E261" s="50"/>
      <c r="F261" s="7"/>
      <c r="G261" s="53"/>
      <c r="AA261" s="4" t="str" cm="1">
        <f t="array" ref="AA261">TRANSPOSE(_xlfn._xlws.FILTER(
   Drills_Drill,
   (Drills_Competency=$E261)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</row>
    <row r="262" spans="2:43" x14ac:dyDescent="0.25">
      <c r="B262" s="127"/>
      <c r="C262" s="133"/>
      <c r="D262" s="55"/>
      <c r="E262" s="50"/>
      <c r="F262" s="7"/>
      <c r="G262" s="53"/>
      <c r="AA262" s="4" t="str" cm="1">
        <f t="array" ref="AA262">TRANSPOSE(_xlfn._xlws.FILTER(
   Drills_Drill,
   (Drills_Competency=$E262)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</row>
    <row r="263" spans="2:43" x14ac:dyDescent="0.25">
      <c r="B263" s="127"/>
      <c r="C263" s="133"/>
      <c r="D263" s="55"/>
      <c r="E263" s="50"/>
      <c r="F263" s="7"/>
      <c r="G263" s="53"/>
      <c r="AA263" s="4" t="str" cm="1">
        <f t="array" ref="AA263">TRANSPOSE(_xlfn._xlws.FILTER(
   Drills_Drill,
   (Drills_Competency=$E263)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</row>
    <row r="264" spans="2:43" x14ac:dyDescent="0.25">
      <c r="B264" s="127"/>
      <c r="C264" s="133"/>
      <c r="D264" s="55"/>
      <c r="E264" s="50"/>
      <c r="F264" s="7"/>
      <c r="G264" s="53"/>
      <c r="AA264" s="4" t="str" cm="1">
        <f t="array" ref="AA264">TRANSPOSE(_xlfn._xlws.FILTER(
   Drills_Drill,
   (Drills_Competency=$E264)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</row>
    <row r="265" spans="2:43" x14ac:dyDescent="0.25">
      <c r="B265" s="127"/>
      <c r="C265" s="133"/>
      <c r="D265" s="55"/>
      <c r="E265" s="50"/>
      <c r="F265" s="7"/>
      <c r="G265" s="53"/>
      <c r="AA265" s="4" t="str" cm="1">
        <f t="array" ref="AA265">TRANSPOSE(_xlfn._xlws.FILTER(
   Drills_Drill,
   (Drills_Competency=$E265)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</row>
    <row r="266" spans="2:43" x14ac:dyDescent="0.25">
      <c r="B266" s="127"/>
      <c r="C266" s="133"/>
      <c r="D266" s="55"/>
      <c r="E266" s="50"/>
      <c r="F266" s="7"/>
      <c r="G266" s="53"/>
      <c r="AA266" s="4" t="str" cm="1">
        <f t="array" ref="AA266">TRANSPOSE(_xlfn._xlws.FILTER(
   Drills_Drill,
   (Drills_Competency=$E266)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</row>
    <row r="267" spans="2:43" x14ac:dyDescent="0.25">
      <c r="B267" s="127"/>
      <c r="C267" s="133"/>
      <c r="D267" s="55"/>
      <c r="E267" s="50"/>
      <c r="F267" s="7"/>
      <c r="G267" s="53"/>
      <c r="AA267" s="4" t="str" cm="1">
        <f t="array" ref="AA267">TRANSPOSE(_xlfn._xlws.FILTER(
   Drills_Drill,
   (Drills_Competency=$E267)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</row>
    <row r="268" spans="2:43" x14ac:dyDescent="0.25">
      <c r="B268" s="127"/>
      <c r="C268" s="133"/>
      <c r="D268" s="55"/>
      <c r="E268" s="50"/>
      <c r="F268" s="7"/>
      <c r="G268" s="53"/>
      <c r="AA268" s="4" t="str" cm="1">
        <f t="array" ref="AA268">TRANSPOSE(_xlfn._xlws.FILTER(
   Drills_Drill,
   (Drills_Competency=$E268)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</row>
    <row r="269" spans="2:43" x14ac:dyDescent="0.25">
      <c r="B269" s="127"/>
      <c r="C269" s="133"/>
      <c r="D269" s="55"/>
      <c r="E269" s="50"/>
      <c r="F269" s="7"/>
      <c r="G269" s="53"/>
      <c r="AA269" s="4" t="str" cm="1">
        <f t="array" ref="AA269">TRANSPOSE(_xlfn._xlws.FILTER(
   Drills_Drill,
   (Drills_Competency=$E269)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</row>
    <row r="270" spans="2:43" x14ac:dyDescent="0.25">
      <c r="B270" s="127"/>
      <c r="C270" s="133"/>
      <c r="D270" s="55"/>
      <c r="E270" s="50"/>
      <c r="F270" s="7"/>
      <c r="G270" s="53"/>
      <c r="AA270" s="4" t="str" cm="1">
        <f t="array" ref="AA270">TRANSPOSE(_xlfn._xlws.FILTER(
   Drills_Drill,
   (Drills_Competency=$E270)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</row>
    <row r="271" spans="2:43" x14ac:dyDescent="0.25">
      <c r="B271" s="127"/>
      <c r="C271" s="133"/>
      <c r="D271" s="55"/>
      <c r="E271" s="50"/>
      <c r="F271" s="7"/>
      <c r="G271" s="53"/>
      <c r="AA271" s="4" t="str" cm="1">
        <f t="array" ref="AA271">TRANSPOSE(_xlfn._xlws.FILTER(
   Drills_Drill,
   (Drills_Competency=$E271)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</row>
    <row r="272" spans="2:43" x14ac:dyDescent="0.25">
      <c r="B272" s="127"/>
      <c r="C272" s="133"/>
      <c r="D272" s="55"/>
      <c r="E272" s="50"/>
      <c r="F272" s="7"/>
      <c r="G272" s="53"/>
      <c r="AA272" s="4" t="str" cm="1">
        <f t="array" ref="AA272">TRANSPOSE(_xlfn._xlws.FILTER(
   Drills_Drill,
   (Drills_Competency=$E272)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</row>
    <row r="273" spans="2:43" ht="15.75" thickBot="1" x14ac:dyDescent="0.3">
      <c r="B273" s="128"/>
      <c r="C273" s="134"/>
      <c r="D273" s="56"/>
      <c r="E273" s="51"/>
      <c r="F273" s="52"/>
      <c r="G273" s="54"/>
      <c r="AA273" s="4" t="str" cm="1">
        <f t="array" ref="AA273">TRANSPOSE(_xlfn._xlws.FILTER(
   Drills_Drill,
   (Drills_Competency=$E273)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</row>
    <row r="274" spans="2:43" x14ac:dyDescent="0.25">
      <c r="B274" s="126" t="s">
        <v>146</v>
      </c>
      <c r="C274" s="132">
        <f>IF(B274="","",SUM(D274:D291))</f>
        <v>0</v>
      </c>
      <c r="D274" s="55"/>
      <c r="E274" s="50"/>
      <c r="F274" s="7"/>
      <c r="G274" s="53"/>
      <c r="AA274" s="4" t="str" cm="1">
        <f t="array" ref="AA274">TRANSPOSE(_xlfn._xlws.FILTER(
   Drills_Drill,
   (Drills_Competency=$E274)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</row>
    <row r="275" spans="2:43" x14ac:dyDescent="0.25">
      <c r="B275" s="127"/>
      <c r="C275" s="133"/>
      <c r="D275" s="55"/>
      <c r="E275" s="50"/>
      <c r="F275" s="7"/>
      <c r="G275" s="53"/>
      <c r="AA275" s="4" t="str" cm="1">
        <f t="array" ref="AA275">TRANSPOSE(_xlfn._xlws.FILTER(
   Drills_Drill,
   (Drills_Competency=$E275)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</row>
    <row r="276" spans="2:43" x14ac:dyDescent="0.25">
      <c r="B276" s="127"/>
      <c r="C276" s="133"/>
      <c r="D276" s="55"/>
      <c r="E276" s="50"/>
      <c r="F276" s="7"/>
      <c r="G276" s="53"/>
      <c r="AA276" s="4" t="str" cm="1">
        <f t="array" ref="AA276">TRANSPOSE(_xlfn._xlws.FILTER(
   Drills_Drill,
   (Drills_Competency=$E276)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</row>
    <row r="277" spans="2:43" x14ac:dyDescent="0.25">
      <c r="B277" s="127"/>
      <c r="C277" s="133"/>
      <c r="D277" s="55"/>
      <c r="E277" s="50"/>
      <c r="F277" s="7"/>
      <c r="G277" s="53"/>
      <c r="AA277" s="4" t="str" cm="1">
        <f t="array" ref="AA277">TRANSPOSE(_xlfn._xlws.FILTER(
   Drills_Drill,
   (Drills_Competency=$E277)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</row>
    <row r="278" spans="2:43" x14ac:dyDescent="0.25">
      <c r="B278" s="127"/>
      <c r="C278" s="133"/>
      <c r="D278" s="55"/>
      <c r="E278" s="50"/>
      <c r="F278" s="7"/>
      <c r="G278" s="53"/>
      <c r="AA278" s="4" t="str" cm="1">
        <f t="array" ref="AA278">TRANSPOSE(_xlfn._xlws.FILTER(
   Drills_Drill,
   (Drills_Competency=$E278)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</row>
    <row r="279" spans="2:43" x14ac:dyDescent="0.25">
      <c r="B279" s="127"/>
      <c r="C279" s="133"/>
      <c r="D279" s="55"/>
      <c r="E279" s="50"/>
      <c r="F279" s="7"/>
      <c r="G279" s="53"/>
      <c r="AA279" s="4" t="str" cm="1">
        <f t="array" ref="AA279">TRANSPOSE(_xlfn._xlws.FILTER(
   Drills_Drill,
   (Drills_Competency=$E279)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</row>
    <row r="280" spans="2:43" x14ac:dyDescent="0.25">
      <c r="B280" s="127"/>
      <c r="C280" s="133"/>
      <c r="D280" s="55"/>
      <c r="E280" s="50"/>
      <c r="F280" s="7"/>
      <c r="G280" s="53"/>
      <c r="AA280" s="4" t="str" cm="1">
        <f t="array" ref="AA280">TRANSPOSE(_xlfn._xlws.FILTER(
   Drills_Drill,
   (Drills_Competency=$E280)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</row>
    <row r="281" spans="2:43" x14ac:dyDescent="0.25">
      <c r="B281" s="127"/>
      <c r="C281" s="133"/>
      <c r="D281" s="55"/>
      <c r="E281" s="50"/>
      <c r="F281" s="7"/>
      <c r="G281" s="53"/>
      <c r="AA281" s="4" t="str" cm="1">
        <f t="array" ref="AA281">TRANSPOSE(_xlfn._xlws.FILTER(
   Drills_Drill,
   (Drills_Competency=$E281)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</row>
    <row r="282" spans="2:43" x14ac:dyDescent="0.25">
      <c r="B282" s="127"/>
      <c r="C282" s="133"/>
      <c r="D282" s="55"/>
      <c r="E282" s="50"/>
      <c r="F282" s="7"/>
      <c r="G282" s="53"/>
      <c r="AA282" s="4" t="str" cm="1">
        <f t="array" ref="AA282">TRANSPOSE(_xlfn._xlws.FILTER(
   Drills_Drill,
   (Drills_Competency=$E282)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</row>
    <row r="283" spans="2:43" x14ac:dyDescent="0.25">
      <c r="B283" s="127"/>
      <c r="C283" s="133"/>
      <c r="D283" s="55"/>
      <c r="E283" s="50"/>
      <c r="F283" s="7"/>
      <c r="G283" s="53"/>
      <c r="AA283" s="4" t="str" cm="1">
        <f t="array" ref="AA283">TRANSPOSE(_xlfn._xlws.FILTER(
   Drills_Drill,
   (Drills_Competency=$E283)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</row>
    <row r="284" spans="2:43" x14ac:dyDescent="0.25">
      <c r="B284" s="127"/>
      <c r="C284" s="133"/>
      <c r="D284" s="55"/>
      <c r="E284" s="50"/>
      <c r="F284" s="7"/>
      <c r="G284" s="53"/>
      <c r="AA284" s="4" t="str" cm="1">
        <f t="array" ref="AA284">TRANSPOSE(_xlfn._xlws.FILTER(
   Drills_Drill,
   (Drills_Competency=$E284)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</row>
    <row r="285" spans="2:43" x14ac:dyDescent="0.25">
      <c r="B285" s="127"/>
      <c r="C285" s="133"/>
      <c r="D285" s="55"/>
      <c r="E285" s="50"/>
      <c r="F285" s="7"/>
      <c r="G285" s="53"/>
      <c r="AA285" s="4" t="str" cm="1">
        <f t="array" ref="AA285">TRANSPOSE(_xlfn._xlws.FILTER(
   Drills_Drill,
   (Drills_Competency=$E285)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</row>
    <row r="286" spans="2:43" x14ac:dyDescent="0.25">
      <c r="B286" s="127"/>
      <c r="C286" s="133"/>
      <c r="D286" s="55"/>
      <c r="E286" s="50"/>
      <c r="F286" s="7"/>
      <c r="G286" s="53"/>
      <c r="AA286" s="4" t="str" cm="1">
        <f t="array" ref="AA286">TRANSPOSE(_xlfn._xlws.FILTER(
   Drills_Drill,
   (Drills_Competency=$E286)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</row>
    <row r="287" spans="2:43" x14ac:dyDescent="0.25">
      <c r="B287" s="127"/>
      <c r="C287" s="133"/>
      <c r="D287" s="55"/>
      <c r="E287" s="50"/>
      <c r="F287" s="7"/>
      <c r="G287" s="53"/>
      <c r="AA287" s="4" t="str" cm="1">
        <f t="array" ref="AA287">TRANSPOSE(_xlfn._xlws.FILTER(
   Drills_Drill,
   (Drills_Competency=$E287)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</row>
    <row r="288" spans="2:43" x14ac:dyDescent="0.25">
      <c r="B288" s="127"/>
      <c r="C288" s="133"/>
      <c r="D288" s="55"/>
      <c r="E288" s="50"/>
      <c r="F288" s="7"/>
      <c r="G288" s="53"/>
      <c r="AA288" s="4" t="str" cm="1">
        <f t="array" ref="AA288">TRANSPOSE(_xlfn._xlws.FILTER(
   Drills_Drill,
   (Drills_Competency=$E288)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</row>
    <row r="289" spans="2:43" x14ac:dyDescent="0.25">
      <c r="B289" s="127"/>
      <c r="C289" s="133"/>
      <c r="D289" s="55"/>
      <c r="E289" s="50"/>
      <c r="F289" s="7"/>
      <c r="G289" s="53"/>
      <c r="AA289" s="4" t="str" cm="1">
        <f t="array" ref="AA289">TRANSPOSE(_xlfn._xlws.FILTER(
   Drills_Drill,
   (Drills_Competency=$E289)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</row>
    <row r="290" spans="2:43" x14ac:dyDescent="0.25">
      <c r="B290" s="127"/>
      <c r="C290" s="133"/>
      <c r="D290" s="55"/>
      <c r="E290" s="50"/>
      <c r="F290" s="7"/>
      <c r="G290" s="53"/>
      <c r="AA290" s="4" t="str" cm="1">
        <f t="array" ref="AA290">TRANSPOSE(_xlfn._xlws.FILTER(
   Drills_Drill,
   (Drills_Competency=$E290)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</row>
    <row r="291" spans="2:43" ht="15.75" thickBot="1" x14ac:dyDescent="0.3">
      <c r="B291" s="128"/>
      <c r="C291" s="134"/>
      <c r="D291" s="56"/>
      <c r="E291" s="51"/>
      <c r="F291" s="52"/>
      <c r="G291" s="54"/>
      <c r="AA291" s="4" t="str" cm="1">
        <f t="array" ref="AA291">TRANSPOSE(_xlfn._xlws.FILTER(
   Drills_Drill,
   (Drills_Competency=$E291)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</row>
    <row r="292" spans="2:43" x14ac:dyDescent="0.25">
      <c r="B292" s="126" t="s">
        <v>147</v>
      </c>
      <c r="C292" s="132">
        <f>IF(B292="","",SUM(D292:D309))</f>
        <v>0</v>
      </c>
      <c r="D292" s="55"/>
      <c r="E292" s="50"/>
      <c r="F292" s="7"/>
      <c r="G292" s="53"/>
      <c r="AA292" s="4" t="str" cm="1">
        <f t="array" ref="AA292">TRANSPOSE(_xlfn._xlws.FILTER(
   Drills_Drill,
   (Drills_Competency=$E292)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</row>
    <row r="293" spans="2:43" x14ac:dyDescent="0.25">
      <c r="B293" s="127"/>
      <c r="C293" s="133"/>
      <c r="D293" s="55"/>
      <c r="E293" s="50"/>
      <c r="F293" s="7"/>
      <c r="G293" s="53"/>
      <c r="AA293" s="4" t="str" cm="1">
        <f t="array" ref="AA293">TRANSPOSE(_xlfn._xlws.FILTER(
   Drills_Drill,
   (Drills_Competency=$E293)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</row>
    <row r="294" spans="2:43" x14ac:dyDescent="0.25">
      <c r="B294" s="127"/>
      <c r="C294" s="133"/>
      <c r="D294" s="55"/>
      <c r="E294" s="50"/>
      <c r="F294" s="7"/>
      <c r="G294" s="53"/>
      <c r="AA294" s="4" t="str" cm="1">
        <f t="array" ref="AA294">TRANSPOSE(_xlfn._xlws.FILTER(
   Drills_Drill,
   (Drills_Competency=$E294)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</row>
    <row r="295" spans="2:43" x14ac:dyDescent="0.25">
      <c r="B295" s="127"/>
      <c r="C295" s="133"/>
      <c r="D295" s="55"/>
      <c r="E295" s="50"/>
      <c r="F295" s="7"/>
      <c r="G295" s="53"/>
      <c r="AA295" s="4" t="str" cm="1">
        <f t="array" ref="AA295">TRANSPOSE(_xlfn._xlws.FILTER(
   Drills_Drill,
   (Drills_Competency=$E295)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</row>
    <row r="296" spans="2:43" x14ac:dyDescent="0.25">
      <c r="B296" s="127"/>
      <c r="C296" s="133"/>
      <c r="D296" s="55"/>
      <c r="E296" s="50"/>
      <c r="F296" s="7"/>
      <c r="G296" s="53"/>
      <c r="AA296" s="4" t="str" cm="1">
        <f t="array" ref="AA296">TRANSPOSE(_xlfn._xlws.FILTER(
   Drills_Drill,
   (Drills_Competency=$E296)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</row>
    <row r="297" spans="2:43" x14ac:dyDescent="0.25">
      <c r="B297" s="127"/>
      <c r="C297" s="133"/>
      <c r="D297" s="55"/>
      <c r="E297" s="50"/>
      <c r="F297" s="7"/>
      <c r="G297" s="53"/>
      <c r="AA297" s="4" t="str" cm="1">
        <f t="array" ref="AA297">TRANSPOSE(_xlfn._xlws.FILTER(
   Drills_Drill,
   (Drills_Competency=$E297)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</row>
    <row r="298" spans="2:43" x14ac:dyDescent="0.25">
      <c r="B298" s="127"/>
      <c r="C298" s="133"/>
      <c r="D298" s="55"/>
      <c r="E298" s="50"/>
      <c r="F298" s="7"/>
      <c r="G298" s="53"/>
      <c r="AA298" s="4" t="str" cm="1">
        <f t="array" ref="AA298">TRANSPOSE(_xlfn._xlws.FILTER(
   Drills_Drill,
   (Drills_Competency=$E298)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</row>
    <row r="299" spans="2:43" x14ac:dyDescent="0.25">
      <c r="B299" s="127"/>
      <c r="C299" s="133"/>
      <c r="D299" s="55"/>
      <c r="E299" s="50"/>
      <c r="F299" s="7"/>
      <c r="G299" s="53"/>
      <c r="AA299" s="4" t="str" cm="1">
        <f t="array" ref="AA299">TRANSPOSE(_xlfn._xlws.FILTER(
   Drills_Drill,
   (Drills_Competency=$E299)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</row>
    <row r="300" spans="2:43" x14ac:dyDescent="0.25">
      <c r="B300" s="127"/>
      <c r="C300" s="133"/>
      <c r="D300" s="55"/>
      <c r="E300" s="50"/>
      <c r="F300" s="7"/>
      <c r="G300" s="53"/>
      <c r="AA300" s="4" t="str" cm="1">
        <f t="array" ref="AA300">TRANSPOSE(_xlfn._xlws.FILTER(
   Drills_Drill,
   (Drills_Competency=$E300)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</row>
    <row r="301" spans="2:43" x14ac:dyDescent="0.25">
      <c r="B301" s="127"/>
      <c r="C301" s="133"/>
      <c r="D301" s="55"/>
      <c r="E301" s="50"/>
      <c r="F301" s="7"/>
      <c r="G301" s="53"/>
      <c r="AA301" s="4" t="str" cm="1">
        <f t="array" ref="AA301">TRANSPOSE(_xlfn._xlws.FILTER(
   Drills_Drill,
   (Drills_Competency=$E301)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</row>
    <row r="302" spans="2:43" x14ac:dyDescent="0.25">
      <c r="B302" s="127"/>
      <c r="C302" s="133"/>
      <c r="D302" s="55"/>
      <c r="E302" s="50"/>
      <c r="F302" s="7"/>
      <c r="G302" s="53"/>
      <c r="AA302" s="4" t="str" cm="1">
        <f t="array" ref="AA302">TRANSPOSE(_xlfn._xlws.FILTER(
   Drills_Drill,
   (Drills_Competency=$E302)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</row>
    <row r="303" spans="2:43" x14ac:dyDescent="0.25">
      <c r="B303" s="127"/>
      <c r="C303" s="133"/>
      <c r="D303" s="55"/>
      <c r="E303" s="50"/>
      <c r="F303" s="7"/>
      <c r="G303" s="53"/>
      <c r="AA303" s="4" t="str" cm="1">
        <f t="array" ref="AA303">TRANSPOSE(_xlfn._xlws.FILTER(
   Drills_Drill,
   (Drills_Competency=$E303)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</row>
    <row r="304" spans="2:43" x14ac:dyDescent="0.25">
      <c r="B304" s="127"/>
      <c r="C304" s="133"/>
      <c r="D304" s="55"/>
      <c r="E304" s="50"/>
      <c r="F304" s="7"/>
      <c r="G304" s="53"/>
      <c r="AA304" s="4" t="str" cm="1">
        <f t="array" ref="AA304">TRANSPOSE(_xlfn._xlws.FILTER(
   Drills_Drill,
   (Drills_Competency=$E304)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</row>
    <row r="305" spans="2:43" x14ac:dyDescent="0.25">
      <c r="B305" s="127"/>
      <c r="C305" s="133"/>
      <c r="D305" s="55"/>
      <c r="E305" s="50"/>
      <c r="F305" s="7"/>
      <c r="G305" s="53"/>
      <c r="AA305" s="4" t="str" cm="1">
        <f t="array" ref="AA305">TRANSPOSE(_xlfn._xlws.FILTER(
   Drills_Drill,
   (Drills_Competency=$E305)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</row>
    <row r="306" spans="2:43" x14ac:dyDescent="0.25">
      <c r="B306" s="127"/>
      <c r="C306" s="133"/>
      <c r="D306" s="55"/>
      <c r="E306" s="50"/>
      <c r="F306" s="7"/>
      <c r="G306" s="53"/>
      <c r="AA306" s="4" t="str" cm="1">
        <f t="array" ref="AA306">TRANSPOSE(_xlfn._xlws.FILTER(
   Drills_Drill,
   (Drills_Competency=$E306)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</row>
    <row r="307" spans="2:43" x14ac:dyDescent="0.25">
      <c r="B307" s="127"/>
      <c r="C307" s="133"/>
      <c r="D307" s="55"/>
      <c r="E307" s="50"/>
      <c r="F307" s="7"/>
      <c r="G307" s="53"/>
      <c r="AA307" s="4" t="str" cm="1">
        <f t="array" ref="AA307">TRANSPOSE(_xlfn._xlws.FILTER(
   Drills_Drill,
   (Drills_Competency=$E307)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</row>
    <row r="308" spans="2:43" x14ac:dyDescent="0.25">
      <c r="B308" s="127"/>
      <c r="C308" s="133"/>
      <c r="D308" s="55"/>
      <c r="E308" s="50"/>
      <c r="F308" s="7"/>
      <c r="G308" s="53"/>
      <c r="AA308" s="4" t="str" cm="1">
        <f t="array" ref="AA308">TRANSPOSE(_xlfn._xlws.FILTER(
   Drills_Drill,
   (Drills_Competency=$E308)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</row>
    <row r="309" spans="2:43" ht="15.75" thickBot="1" x14ac:dyDescent="0.3">
      <c r="B309" s="128"/>
      <c r="C309" s="134"/>
      <c r="D309" s="56"/>
      <c r="E309" s="51"/>
      <c r="F309" s="52"/>
      <c r="G309" s="54"/>
      <c r="AA309" s="4" t="str" cm="1">
        <f t="array" ref="AA309">TRANSPOSE(_xlfn._xlws.FILTER(
   Drills_Drill,
   (Drills_Competency=$E309)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</row>
    <row r="310" spans="2:43" x14ac:dyDescent="0.25">
      <c r="B310" s="126" t="s">
        <v>148</v>
      </c>
      <c r="C310" s="132">
        <f>IF(B310="","",SUM(D310:D327))</f>
        <v>0</v>
      </c>
      <c r="D310" s="55"/>
      <c r="E310" s="50"/>
      <c r="F310" s="7"/>
      <c r="G310" s="53"/>
      <c r="AA310" s="4" t="str" cm="1">
        <f t="array" ref="AA310">TRANSPOSE(_xlfn._xlws.FILTER(
   Drills_Drill,
   (Drills_Competency=$E310)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</row>
    <row r="311" spans="2:43" x14ac:dyDescent="0.25">
      <c r="B311" s="127"/>
      <c r="C311" s="133"/>
      <c r="D311" s="55"/>
      <c r="E311" s="50"/>
      <c r="F311" s="7"/>
      <c r="G311" s="53"/>
      <c r="AA311" s="4" t="str" cm="1">
        <f t="array" ref="AA311">TRANSPOSE(_xlfn._xlws.FILTER(
   Drills_Drill,
   (Drills_Competency=$E311)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</row>
    <row r="312" spans="2:43" x14ac:dyDescent="0.25">
      <c r="B312" s="127"/>
      <c r="C312" s="133"/>
      <c r="D312" s="55"/>
      <c r="E312" s="50"/>
      <c r="F312" s="7"/>
      <c r="G312" s="53"/>
      <c r="AA312" s="4" t="str" cm="1">
        <f t="array" ref="AA312">TRANSPOSE(_xlfn._xlws.FILTER(
   Drills_Drill,
   (Drills_Competency=$E312)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</row>
    <row r="313" spans="2:43" x14ac:dyDescent="0.25">
      <c r="B313" s="127"/>
      <c r="C313" s="133"/>
      <c r="D313" s="55"/>
      <c r="E313" s="50"/>
      <c r="F313" s="7"/>
      <c r="G313" s="53"/>
      <c r="AA313" s="4" t="str" cm="1">
        <f t="array" ref="AA313">TRANSPOSE(_xlfn._xlws.FILTER(
   Drills_Drill,
   (Drills_Competency=$E313)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</row>
    <row r="314" spans="2:43" x14ac:dyDescent="0.25">
      <c r="B314" s="127"/>
      <c r="C314" s="133"/>
      <c r="D314" s="55"/>
      <c r="E314" s="50"/>
      <c r="F314" s="7"/>
      <c r="G314" s="53"/>
      <c r="AA314" s="4" t="str" cm="1">
        <f t="array" ref="AA314">TRANSPOSE(_xlfn._xlws.FILTER(
   Drills_Drill,
   (Drills_Competency=$E314)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</row>
    <row r="315" spans="2:43" x14ac:dyDescent="0.25">
      <c r="B315" s="127"/>
      <c r="C315" s="133"/>
      <c r="D315" s="55"/>
      <c r="E315" s="50"/>
      <c r="F315" s="7"/>
      <c r="G315" s="53"/>
      <c r="AA315" s="4" t="str" cm="1">
        <f t="array" ref="AA315">TRANSPOSE(_xlfn._xlws.FILTER(
   Drills_Drill,
   (Drills_Competency=$E315)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</row>
    <row r="316" spans="2:43" x14ac:dyDescent="0.25">
      <c r="B316" s="127"/>
      <c r="C316" s="133"/>
      <c r="D316" s="55"/>
      <c r="E316" s="50"/>
      <c r="F316" s="7"/>
      <c r="G316" s="53"/>
      <c r="AA316" s="4" t="str" cm="1">
        <f t="array" ref="AA316">TRANSPOSE(_xlfn._xlws.FILTER(
   Drills_Drill,
   (Drills_Competency=$E316)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</row>
    <row r="317" spans="2:43" x14ac:dyDescent="0.25">
      <c r="B317" s="127"/>
      <c r="C317" s="133"/>
      <c r="D317" s="55"/>
      <c r="E317" s="50"/>
      <c r="F317" s="7"/>
      <c r="G317" s="53"/>
      <c r="AA317" s="4" t="str" cm="1">
        <f t="array" ref="AA317">TRANSPOSE(_xlfn._xlws.FILTER(
   Drills_Drill,
   (Drills_Competency=$E317)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</row>
    <row r="318" spans="2:43" x14ac:dyDescent="0.25">
      <c r="B318" s="127"/>
      <c r="C318" s="133"/>
      <c r="D318" s="55"/>
      <c r="E318" s="50"/>
      <c r="F318" s="7"/>
      <c r="G318" s="53"/>
      <c r="AA318" s="4" t="str" cm="1">
        <f t="array" ref="AA318">TRANSPOSE(_xlfn._xlws.FILTER(
   Drills_Drill,
   (Drills_Competency=$E318)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</row>
    <row r="319" spans="2:43" x14ac:dyDescent="0.25">
      <c r="B319" s="127"/>
      <c r="C319" s="133"/>
      <c r="D319" s="55"/>
      <c r="E319" s="50"/>
      <c r="F319" s="7"/>
      <c r="G319" s="53"/>
      <c r="AA319" s="4" t="str" cm="1">
        <f t="array" ref="AA319">TRANSPOSE(_xlfn._xlws.FILTER(
   Drills_Drill,
   (Drills_Competency=$E319)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</row>
    <row r="320" spans="2:43" x14ac:dyDescent="0.25">
      <c r="B320" s="127"/>
      <c r="C320" s="133"/>
      <c r="D320" s="55"/>
      <c r="E320" s="50"/>
      <c r="F320" s="7"/>
      <c r="G320" s="53"/>
      <c r="AA320" s="4" t="str" cm="1">
        <f t="array" ref="AA320">TRANSPOSE(_xlfn._xlws.FILTER(
   Drills_Drill,
   (Drills_Competency=$E320)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</row>
    <row r="321" spans="2:43" x14ac:dyDescent="0.25">
      <c r="B321" s="127"/>
      <c r="C321" s="133"/>
      <c r="D321" s="55"/>
      <c r="E321" s="50"/>
      <c r="F321" s="7"/>
      <c r="G321" s="53"/>
      <c r="AA321" s="4" t="str" cm="1">
        <f t="array" ref="AA321">TRANSPOSE(_xlfn._xlws.FILTER(
   Drills_Drill,
   (Drills_Competency=$E321)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</row>
    <row r="322" spans="2:43" x14ac:dyDescent="0.25">
      <c r="B322" s="127"/>
      <c r="C322" s="133"/>
      <c r="D322" s="55"/>
      <c r="E322" s="50"/>
      <c r="F322" s="7"/>
      <c r="G322" s="53"/>
      <c r="AA322" s="4" t="str" cm="1">
        <f t="array" ref="AA322">TRANSPOSE(_xlfn._xlws.FILTER(
   Drills_Drill,
   (Drills_Competency=$E322)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</row>
    <row r="323" spans="2:43" x14ac:dyDescent="0.25">
      <c r="B323" s="127"/>
      <c r="C323" s="133"/>
      <c r="D323" s="55"/>
      <c r="E323" s="50"/>
      <c r="F323" s="7"/>
      <c r="G323" s="53"/>
      <c r="AA323" s="4" t="str" cm="1">
        <f t="array" ref="AA323">TRANSPOSE(_xlfn._xlws.FILTER(
   Drills_Drill,
   (Drills_Competency=$E323)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</row>
    <row r="324" spans="2:43" x14ac:dyDescent="0.25">
      <c r="B324" s="127"/>
      <c r="C324" s="133"/>
      <c r="D324" s="55"/>
      <c r="E324" s="50"/>
      <c r="F324" s="7"/>
      <c r="G324" s="53"/>
      <c r="AA324" s="4" t="str" cm="1">
        <f t="array" ref="AA324">TRANSPOSE(_xlfn._xlws.FILTER(
   Drills_Drill,
   (Drills_Competency=$E324)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</row>
    <row r="325" spans="2:43" x14ac:dyDescent="0.25">
      <c r="B325" s="127"/>
      <c r="C325" s="133"/>
      <c r="D325" s="55"/>
      <c r="E325" s="50"/>
      <c r="F325" s="7"/>
      <c r="G325" s="53"/>
      <c r="AA325" s="4" t="str" cm="1">
        <f t="array" ref="AA325">TRANSPOSE(_xlfn._xlws.FILTER(
   Drills_Drill,
   (Drills_Competency=$E325)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</row>
    <row r="326" spans="2:43" x14ac:dyDescent="0.25">
      <c r="B326" s="127"/>
      <c r="C326" s="133"/>
      <c r="D326" s="55"/>
      <c r="E326" s="50"/>
      <c r="F326" s="7"/>
      <c r="G326" s="53"/>
      <c r="AA326" s="4" t="str" cm="1">
        <f t="array" ref="AA326">TRANSPOSE(_xlfn._xlws.FILTER(
   Drills_Drill,
   (Drills_Competency=$E326)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</row>
    <row r="327" spans="2:43" ht="15.75" thickBot="1" x14ac:dyDescent="0.3">
      <c r="B327" s="128"/>
      <c r="C327" s="134"/>
      <c r="D327" s="56"/>
      <c r="E327" s="51"/>
      <c r="F327" s="52"/>
      <c r="G327" s="54"/>
      <c r="AA327" s="4" t="str" cm="1">
        <f t="array" ref="AA327">TRANSPOSE(_xlfn._xlws.FILTER(
   Drills_Drill,
   (Drills_Competency=$E327)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</row>
    <row r="328" spans="2:43" x14ac:dyDescent="0.25">
      <c r="B328" s="126" t="s">
        <v>149</v>
      </c>
      <c r="C328" s="132">
        <f>IF(B328="","",SUM(D328:D345))</f>
        <v>0</v>
      </c>
      <c r="D328" s="55"/>
      <c r="E328" s="50"/>
      <c r="F328" s="7"/>
      <c r="G328" s="53"/>
      <c r="AA328" s="4" t="str" cm="1">
        <f t="array" ref="AA328">TRANSPOSE(_xlfn._xlws.FILTER(
   Drills_Drill,
   (Drills_Competency=$E328)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</row>
    <row r="329" spans="2:43" x14ac:dyDescent="0.25">
      <c r="B329" s="127"/>
      <c r="C329" s="133"/>
      <c r="D329" s="55"/>
      <c r="E329" s="50"/>
      <c r="F329" s="7"/>
      <c r="G329" s="53"/>
      <c r="AA329" s="4" t="str" cm="1">
        <f t="array" ref="AA329">TRANSPOSE(_xlfn._xlws.FILTER(
   Drills_Drill,
   (Drills_Competency=$E329)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</row>
    <row r="330" spans="2:43" x14ac:dyDescent="0.25">
      <c r="B330" s="127"/>
      <c r="C330" s="133"/>
      <c r="D330" s="55"/>
      <c r="E330" s="50"/>
      <c r="F330" s="7"/>
      <c r="G330" s="53"/>
      <c r="AA330" s="4" t="str" cm="1">
        <f t="array" ref="AA330">TRANSPOSE(_xlfn._xlws.FILTER(
   Drills_Drill,
   (Drills_Competency=$E330)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</row>
    <row r="331" spans="2:43" x14ac:dyDescent="0.25">
      <c r="B331" s="127"/>
      <c r="C331" s="133"/>
      <c r="D331" s="55"/>
      <c r="E331" s="50"/>
      <c r="F331" s="7"/>
      <c r="G331" s="53"/>
      <c r="AA331" s="4" t="str" cm="1">
        <f t="array" ref="AA331">TRANSPOSE(_xlfn._xlws.FILTER(
   Drills_Drill,
   (Drills_Competency=$E331)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</row>
    <row r="332" spans="2:43" x14ac:dyDescent="0.25">
      <c r="B332" s="127"/>
      <c r="C332" s="133"/>
      <c r="D332" s="55"/>
      <c r="E332" s="50"/>
      <c r="F332" s="7"/>
      <c r="G332" s="53"/>
      <c r="AA332" s="4" t="str" cm="1">
        <f t="array" ref="AA332">TRANSPOSE(_xlfn._xlws.FILTER(
   Drills_Drill,
   (Drills_Competency=$E332)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</row>
    <row r="333" spans="2:43" x14ac:dyDescent="0.25">
      <c r="B333" s="127"/>
      <c r="C333" s="133"/>
      <c r="D333" s="55"/>
      <c r="E333" s="50"/>
      <c r="F333" s="7"/>
      <c r="G333" s="53"/>
      <c r="AA333" s="4" t="str" cm="1">
        <f t="array" ref="AA333">TRANSPOSE(_xlfn._xlws.FILTER(
   Drills_Drill,
   (Drills_Competency=$E333)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</row>
    <row r="334" spans="2:43" x14ac:dyDescent="0.25">
      <c r="B334" s="127"/>
      <c r="C334" s="133"/>
      <c r="D334" s="55"/>
      <c r="E334" s="50"/>
      <c r="F334" s="7"/>
      <c r="G334" s="53"/>
      <c r="AA334" s="4" t="str" cm="1">
        <f t="array" ref="AA334">TRANSPOSE(_xlfn._xlws.FILTER(
   Drills_Drill,
   (Drills_Competency=$E334)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</row>
    <row r="335" spans="2:43" x14ac:dyDescent="0.25">
      <c r="B335" s="127"/>
      <c r="C335" s="133"/>
      <c r="D335" s="55"/>
      <c r="E335" s="50"/>
      <c r="F335" s="7"/>
      <c r="G335" s="53"/>
      <c r="AA335" s="4" t="str" cm="1">
        <f t="array" ref="AA335">TRANSPOSE(_xlfn._xlws.FILTER(
   Drills_Drill,
   (Drills_Competency=$E335)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</row>
    <row r="336" spans="2:43" x14ac:dyDescent="0.25">
      <c r="B336" s="127"/>
      <c r="C336" s="133"/>
      <c r="D336" s="55"/>
      <c r="E336" s="50"/>
      <c r="F336" s="7"/>
      <c r="G336" s="53"/>
      <c r="AA336" s="4" t="str" cm="1">
        <f t="array" ref="AA336">TRANSPOSE(_xlfn._xlws.FILTER(
   Drills_Drill,
   (Drills_Competency=$E336)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</row>
    <row r="337" spans="2:43" x14ac:dyDescent="0.25">
      <c r="B337" s="127"/>
      <c r="C337" s="133"/>
      <c r="D337" s="55"/>
      <c r="E337" s="50"/>
      <c r="F337" s="7"/>
      <c r="G337" s="53"/>
      <c r="AA337" s="4" t="str" cm="1">
        <f t="array" ref="AA337">TRANSPOSE(_xlfn._xlws.FILTER(
   Drills_Drill,
   (Drills_Competency=$E337)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</row>
    <row r="338" spans="2:43" x14ac:dyDescent="0.25">
      <c r="B338" s="127"/>
      <c r="C338" s="133"/>
      <c r="D338" s="55"/>
      <c r="E338" s="50"/>
      <c r="F338" s="7"/>
      <c r="G338" s="53"/>
      <c r="AA338" s="4" t="str" cm="1">
        <f t="array" ref="AA338">TRANSPOSE(_xlfn._xlws.FILTER(
   Drills_Drill,
   (Drills_Competency=$E338)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</row>
    <row r="339" spans="2:43" x14ac:dyDescent="0.25">
      <c r="B339" s="127"/>
      <c r="C339" s="133"/>
      <c r="D339" s="55"/>
      <c r="E339" s="50"/>
      <c r="F339" s="7"/>
      <c r="G339" s="53"/>
      <c r="AA339" s="4" t="str" cm="1">
        <f t="array" ref="AA339">TRANSPOSE(_xlfn._xlws.FILTER(
   Drills_Drill,
   (Drills_Competency=$E339)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</row>
    <row r="340" spans="2:43" x14ac:dyDescent="0.25">
      <c r="B340" s="127"/>
      <c r="C340" s="133"/>
      <c r="D340" s="55"/>
      <c r="E340" s="50"/>
      <c r="F340" s="7"/>
      <c r="G340" s="53"/>
      <c r="AA340" s="4" t="str" cm="1">
        <f t="array" ref="AA340">TRANSPOSE(_xlfn._xlws.FILTER(
   Drills_Drill,
   (Drills_Competency=$E340)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</row>
    <row r="341" spans="2:43" x14ac:dyDescent="0.25">
      <c r="B341" s="127"/>
      <c r="C341" s="133"/>
      <c r="D341" s="55"/>
      <c r="E341" s="50"/>
      <c r="F341" s="7"/>
      <c r="G341" s="53"/>
      <c r="AA341" s="4" t="str" cm="1">
        <f t="array" ref="AA341">TRANSPOSE(_xlfn._xlws.FILTER(
   Drills_Drill,
   (Drills_Competency=$E341)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</row>
    <row r="342" spans="2:43" x14ac:dyDescent="0.25">
      <c r="B342" s="127"/>
      <c r="C342" s="133"/>
      <c r="D342" s="55"/>
      <c r="E342" s="50"/>
      <c r="F342" s="7"/>
      <c r="G342" s="53"/>
      <c r="AA342" s="4" t="str" cm="1">
        <f t="array" ref="AA342">TRANSPOSE(_xlfn._xlws.FILTER(
   Drills_Drill,
   (Drills_Competency=$E342)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</row>
    <row r="343" spans="2:43" x14ac:dyDescent="0.25">
      <c r="B343" s="127"/>
      <c r="C343" s="133"/>
      <c r="D343" s="55"/>
      <c r="E343" s="50"/>
      <c r="F343" s="7"/>
      <c r="G343" s="53"/>
      <c r="AA343" s="4" t="str" cm="1">
        <f t="array" ref="AA343">TRANSPOSE(_xlfn._xlws.FILTER(
   Drills_Drill,
   (Drills_Competency=$E343)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</row>
    <row r="344" spans="2:43" x14ac:dyDescent="0.25">
      <c r="B344" s="127"/>
      <c r="C344" s="133"/>
      <c r="D344" s="55"/>
      <c r="E344" s="50"/>
      <c r="F344" s="7"/>
      <c r="G344" s="53"/>
      <c r="AA344" s="4" t="str" cm="1">
        <f t="array" ref="AA344">TRANSPOSE(_xlfn._xlws.FILTER(
   Drills_Drill,
   (Drills_Competency=$E344)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</row>
    <row r="345" spans="2:43" ht="15.75" thickBot="1" x14ac:dyDescent="0.3">
      <c r="B345" s="128"/>
      <c r="C345" s="134"/>
      <c r="D345" s="56"/>
      <c r="E345" s="51"/>
      <c r="F345" s="52"/>
      <c r="G345" s="54"/>
      <c r="AA345" s="4" t="str" cm="1">
        <f t="array" ref="AA345">TRANSPOSE(_xlfn._xlws.FILTER(
   Drills_Drill,
   (Drills_Competency=$E345)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</row>
    <row r="346" spans="2:43" x14ac:dyDescent="0.25">
      <c r="B346" s="126" t="s">
        <v>150</v>
      </c>
      <c r="C346" s="132">
        <f>IF(B346="","",SUM(D346:D363))</f>
        <v>0</v>
      </c>
      <c r="D346" s="55"/>
      <c r="E346" s="50"/>
      <c r="F346" s="7"/>
      <c r="G346" s="53"/>
      <c r="AA346" s="4" t="str" cm="1">
        <f t="array" ref="AA346">TRANSPOSE(_xlfn._xlws.FILTER(
   Drills_Drill,
   (Drills_Competency=$E346)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</row>
    <row r="347" spans="2:43" x14ac:dyDescent="0.25">
      <c r="B347" s="127"/>
      <c r="C347" s="133"/>
      <c r="D347" s="55"/>
      <c r="E347" s="50"/>
      <c r="F347" s="7"/>
      <c r="G347" s="53"/>
      <c r="AA347" s="4" t="str" cm="1">
        <f t="array" ref="AA347">TRANSPOSE(_xlfn._xlws.FILTER(
   Drills_Drill,
   (Drills_Competency=$E347)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</row>
    <row r="348" spans="2:43" x14ac:dyDescent="0.25">
      <c r="B348" s="127"/>
      <c r="C348" s="133"/>
      <c r="D348" s="55"/>
      <c r="E348" s="50"/>
      <c r="F348" s="7"/>
      <c r="G348" s="53"/>
      <c r="AA348" s="4" t="str" cm="1">
        <f t="array" ref="AA348">TRANSPOSE(_xlfn._xlws.FILTER(
   Drills_Drill,
   (Drills_Competency=$E348)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</row>
    <row r="349" spans="2:43" x14ac:dyDescent="0.25">
      <c r="B349" s="127"/>
      <c r="C349" s="133"/>
      <c r="D349" s="55"/>
      <c r="E349" s="50"/>
      <c r="F349" s="7"/>
      <c r="G349" s="53"/>
      <c r="AA349" s="4" t="str" cm="1">
        <f t="array" ref="AA349">TRANSPOSE(_xlfn._xlws.FILTER(
   Drills_Drill,
   (Drills_Competency=$E349)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</row>
    <row r="350" spans="2:43" x14ac:dyDescent="0.25">
      <c r="B350" s="127"/>
      <c r="C350" s="133"/>
      <c r="D350" s="55"/>
      <c r="E350" s="50"/>
      <c r="F350" s="7"/>
      <c r="G350" s="53"/>
      <c r="AA350" s="4" t="str" cm="1">
        <f t="array" ref="AA350">TRANSPOSE(_xlfn._xlws.FILTER(
   Drills_Drill,
   (Drills_Competency=$E350)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</row>
    <row r="351" spans="2:43" x14ac:dyDescent="0.25">
      <c r="B351" s="127"/>
      <c r="C351" s="133"/>
      <c r="D351" s="55"/>
      <c r="E351" s="50"/>
      <c r="F351" s="7"/>
      <c r="G351" s="53"/>
      <c r="AA351" s="4" t="str" cm="1">
        <f t="array" ref="AA351">TRANSPOSE(_xlfn._xlws.FILTER(
   Drills_Drill,
   (Drills_Competency=$E351)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</row>
    <row r="352" spans="2:43" x14ac:dyDescent="0.25">
      <c r="B352" s="127"/>
      <c r="C352" s="133"/>
      <c r="D352" s="55"/>
      <c r="E352" s="50"/>
      <c r="F352" s="7"/>
      <c r="G352" s="53"/>
      <c r="AA352" s="4" t="str" cm="1">
        <f t="array" ref="AA352">TRANSPOSE(_xlfn._xlws.FILTER(
   Drills_Drill,
   (Drills_Competency=$E352)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</row>
    <row r="353" spans="2:43" x14ac:dyDescent="0.25">
      <c r="B353" s="127"/>
      <c r="C353" s="133"/>
      <c r="D353" s="55"/>
      <c r="E353" s="50"/>
      <c r="F353" s="7"/>
      <c r="G353" s="53"/>
      <c r="AA353" s="4" t="str" cm="1">
        <f t="array" ref="AA353">TRANSPOSE(_xlfn._xlws.FILTER(
   Drills_Drill,
   (Drills_Competency=$E353)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</row>
    <row r="354" spans="2:43" x14ac:dyDescent="0.25">
      <c r="B354" s="127"/>
      <c r="C354" s="133"/>
      <c r="D354" s="55"/>
      <c r="E354" s="50"/>
      <c r="F354" s="7"/>
      <c r="G354" s="53"/>
      <c r="AA354" s="4" t="str" cm="1">
        <f t="array" ref="AA354">TRANSPOSE(_xlfn._xlws.FILTER(
   Drills_Drill,
   (Drills_Competency=$E354)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</row>
    <row r="355" spans="2:43" x14ac:dyDescent="0.25">
      <c r="B355" s="127"/>
      <c r="C355" s="133"/>
      <c r="D355" s="55"/>
      <c r="E355" s="50"/>
      <c r="F355" s="7"/>
      <c r="G355" s="53"/>
      <c r="AA355" s="4" t="str" cm="1">
        <f t="array" ref="AA355">TRANSPOSE(_xlfn._xlws.FILTER(
   Drills_Drill,
   (Drills_Competency=$E355)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</row>
    <row r="356" spans="2:43" x14ac:dyDescent="0.25">
      <c r="B356" s="127"/>
      <c r="C356" s="133"/>
      <c r="D356" s="55"/>
      <c r="E356" s="50"/>
      <c r="F356" s="7"/>
      <c r="G356" s="53"/>
      <c r="AA356" s="4" t="str" cm="1">
        <f t="array" ref="AA356">TRANSPOSE(_xlfn._xlws.FILTER(
   Drills_Drill,
   (Drills_Competency=$E356)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</row>
    <row r="357" spans="2:43" x14ac:dyDescent="0.25">
      <c r="B357" s="127"/>
      <c r="C357" s="133"/>
      <c r="D357" s="55"/>
      <c r="E357" s="50"/>
      <c r="F357" s="7"/>
      <c r="G357" s="53"/>
      <c r="AA357" s="4" t="str" cm="1">
        <f t="array" ref="AA357">TRANSPOSE(_xlfn._xlws.FILTER(
   Drills_Drill,
   (Drills_Competency=$E357)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</row>
    <row r="358" spans="2:43" x14ac:dyDescent="0.25">
      <c r="B358" s="127"/>
      <c r="C358" s="133"/>
      <c r="D358" s="55"/>
      <c r="E358" s="50"/>
      <c r="F358" s="7"/>
      <c r="G358" s="53"/>
      <c r="AA358" s="4" t="str" cm="1">
        <f t="array" ref="AA358">TRANSPOSE(_xlfn._xlws.FILTER(
   Drills_Drill,
   (Drills_Competency=$E358)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</row>
    <row r="359" spans="2:43" x14ac:dyDescent="0.25">
      <c r="B359" s="127"/>
      <c r="C359" s="133"/>
      <c r="D359" s="55"/>
      <c r="E359" s="50"/>
      <c r="F359" s="7"/>
      <c r="G359" s="53"/>
      <c r="AA359" s="4" t="str" cm="1">
        <f t="array" ref="AA359">TRANSPOSE(_xlfn._xlws.FILTER(
   Drills_Drill,
   (Drills_Competency=$E359)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</row>
    <row r="360" spans="2:43" x14ac:dyDescent="0.25">
      <c r="B360" s="127"/>
      <c r="C360" s="133"/>
      <c r="D360" s="55"/>
      <c r="E360" s="50"/>
      <c r="F360" s="7"/>
      <c r="G360" s="53"/>
      <c r="AA360" s="4" t="str" cm="1">
        <f t="array" ref="AA360">TRANSPOSE(_xlfn._xlws.FILTER(
   Drills_Drill,
   (Drills_Competency=$E360)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</row>
    <row r="361" spans="2:43" x14ac:dyDescent="0.25">
      <c r="B361" s="127"/>
      <c r="C361" s="133"/>
      <c r="D361" s="55"/>
      <c r="E361" s="50"/>
      <c r="F361" s="7"/>
      <c r="G361" s="53"/>
      <c r="AA361" s="4" t="str" cm="1">
        <f t="array" ref="AA361">TRANSPOSE(_xlfn._xlws.FILTER(
   Drills_Drill,
   (Drills_Competency=$E361)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</row>
    <row r="362" spans="2:43" x14ac:dyDescent="0.25">
      <c r="B362" s="127"/>
      <c r="C362" s="133"/>
      <c r="D362" s="55"/>
      <c r="E362" s="50"/>
      <c r="F362" s="7"/>
      <c r="G362" s="53"/>
      <c r="AA362" s="4" t="str" cm="1">
        <f t="array" ref="AA362">TRANSPOSE(_xlfn._xlws.FILTER(
   Drills_Drill,
   (Drills_Competency=$E362)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</row>
    <row r="363" spans="2:43" ht="15.75" thickBot="1" x14ac:dyDescent="0.3">
      <c r="B363" s="128"/>
      <c r="C363" s="134"/>
      <c r="D363" s="56"/>
      <c r="E363" s="51"/>
      <c r="F363" s="52"/>
      <c r="G363" s="54"/>
      <c r="AA363" s="4" t="str" cm="1">
        <f t="array" ref="AA363">TRANSPOSE(_xlfn._xlws.FILTER(
   Drills_Drill,
   (Drills_Competency=$E363)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</row>
  </sheetData>
  <mergeCells count="42">
    <mergeCell ref="B310:B327"/>
    <mergeCell ref="C310:C327"/>
    <mergeCell ref="B328:B345"/>
    <mergeCell ref="C328:C345"/>
    <mergeCell ref="B346:B363"/>
    <mergeCell ref="C346:C363"/>
    <mergeCell ref="C238:C255"/>
    <mergeCell ref="C256:C273"/>
    <mergeCell ref="C274:C291"/>
    <mergeCell ref="C292:C309"/>
    <mergeCell ref="B3:C3"/>
    <mergeCell ref="B256:B273"/>
    <mergeCell ref="B274:B291"/>
    <mergeCell ref="B292:B309"/>
    <mergeCell ref="C4:C21"/>
    <mergeCell ref="C22:C39"/>
    <mergeCell ref="C40:C57"/>
    <mergeCell ref="C58:C75"/>
    <mergeCell ref="C76:C93"/>
    <mergeCell ref="C94:C111"/>
    <mergeCell ref="C112:C129"/>
    <mergeCell ref="C130:C147"/>
    <mergeCell ref="C148:C165"/>
    <mergeCell ref="C166:C183"/>
    <mergeCell ref="C184:C201"/>
    <mergeCell ref="C202:C219"/>
    <mergeCell ref="C220:C237"/>
    <mergeCell ref="B166:B183"/>
    <mergeCell ref="B184:B201"/>
    <mergeCell ref="B202:B219"/>
    <mergeCell ref="B220:B237"/>
    <mergeCell ref="B238:B255"/>
    <mergeCell ref="B76:B93"/>
    <mergeCell ref="B94:B111"/>
    <mergeCell ref="B112:B129"/>
    <mergeCell ref="B130:B147"/>
    <mergeCell ref="B148:B165"/>
    <mergeCell ref="B58:B75"/>
    <mergeCell ref="D2:G2"/>
    <mergeCell ref="B4:B21"/>
    <mergeCell ref="B22:B39"/>
    <mergeCell ref="B40:B57"/>
  </mergeCells>
  <conditionalFormatting sqref="D4:G18">
    <cfRule type="expression" dxfId="82" priority="46">
      <formula>$H$3:$H$20="Yes"</formula>
    </cfRule>
  </conditionalFormatting>
  <conditionalFormatting sqref="D4:G363">
    <cfRule type="expression" dxfId="81" priority="3">
      <formula>$H4="Yes"</formula>
    </cfRule>
  </conditionalFormatting>
  <conditionalFormatting sqref="D22:G36">
    <cfRule type="expression" dxfId="80" priority="13">
      <formula>$H$3:$H$20="Yes"</formula>
    </cfRule>
  </conditionalFormatting>
  <conditionalFormatting sqref="D40:G54">
    <cfRule type="expression" dxfId="79" priority="11">
      <formula>$H$3:$H$20="Yes"</formula>
    </cfRule>
  </conditionalFormatting>
  <conditionalFormatting sqref="D58:G72">
    <cfRule type="expression" dxfId="78" priority="1">
      <formula>$H$3:$H$20="Yes"</formula>
    </cfRule>
  </conditionalFormatting>
  <conditionalFormatting sqref="D76:G90">
    <cfRule type="expression" dxfId="77" priority="38">
      <formula>$H$3:$H$20="Yes"</formula>
    </cfRule>
  </conditionalFormatting>
  <conditionalFormatting sqref="D94:G108">
    <cfRule type="expression" dxfId="76" priority="36">
      <formula>$H$3:$H$20="Yes"</formula>
    </cfRule>
  </conditionalFormatting>
  <conditionalFormatting sqref="D112:G126">
    <cfRule type="expression" dxfId="75" priority="34">
      <formula>$H$3:$H$20="Yes"</formula>
    </cfRule>
  </conditionalFormatting>
  <conditionalFormatting sqref="D130:G144">
    <cfRule type="expression" dxfId="74" priority="32">
      <formula>$H$3:$H$20="Yes"</formula>
    </cfRule>
  </conditionalFormatting>
  <conditionalFormatting sqref="D148:G162">
    <cfRule type="expression" dxfId="73" priority="30">
      <formula>$H$3:$H$20="Yes"</formula>
    </cfRule>
  </conditionalFormatting>
  <conditionalFormatting sqref="D166:G180">
    <cfRule type="expression" dxfId="72" priority="28">
      <formula>$H$3:$H$20="Yes"</formula>
    </cfRule>
  </conditionalFormatting>
  <conditionalFormatting sqref="D184:G198">
    <cfRule type="expression" dxfId="71" priority="26">
      <formula>$H$3:$H$20="Yes"</formula>
    </cfRule>
  </conditionalFormatting>
  <conditionalFormatting sqref="D202:G216">
    <cfRule type="expression" dxfId="70" priority="24">
      <formula>$H$3:$H$20="Yes"</formula>
    </cfRule>
  </conditionalFormatting>
  <conditionalFormatting sqref="D220:G234">
    <cfRule type="expression" dxfId="69" priority="22">
      <formula>$H$3:$H$20="Yes"</formula>
    </cfRule>
  </conditionalFormatting>
  <conditionalFormatting sqref="D238:G252">
    <cfRule type="expression" dxfId="68" priority="20">
      <formula>$H$3:$H$20="Yes"</formula>
    </cfRule>
  </conditionalFormatting>
  <conditionalFormatting sqref="D256:G270">
    <cfRule type="expression" dxfId="67" priority="18">
      <formula>$H$3:$H$20="Yes"</formula>
    </cfRule>
  </conditionalFormatting>
  <conditionalFormatting sqref="D274:G288">
    <cfRule type="expression" dxfId="66" priority="16">
      <formula>$H$3:$H$20="Yes"</formula>
    </cfRule>
  </conditionalFormatting>
  <conditionalFormatting sqref="D292:G306">
    <cfRule type="expression" dxfId="65" priority="14">
      <formula>$H$3:$H$20="Yes"</formula>
    </cfRule>
  </conditionalFormatting>
  <conditionalFormatting sqref="D310:G324">
    <cfRule type="expression" dxfId="64" priority="6">
      <formula>$H$3:$H$20="Yes"</formula>
    </cfRule>
  </conditionalFormatting>
  <conditionalFormatting sqref="D328:G342">
    <cfRule type="expression" dxfId="63" priority="4">
      <formula>$H$3:$H$20="Yes"</formula>
    </cfRule>
  </conditionalFormatting>
  <conditionalFormatting sqref="D346:G360">
    <cfRule type="expression" dxfId="62" priority="2">
      <formula>$H$3:$H$20="Yes"</formula>
    </cfRule>
  </conditionalFormatting>
  <dataValidations count="4">
    <dataValidation type="list" allowBlank="1" showInputMessage="1" showErrorMessage="1" sqref="G4:G363" xr:uid="{2CDBB680-1977-46B9-B7C9-772C84916833}">
      <formula1>Settings_Stations</formula1>
    </dataValidation>
    <dataValidation type="list" allowBlank="1" showInputMessage="1" showErrorMessage="1" sqref="E4:E363" xr:uid="{58FFDDD2-0CCF-4603-9CE8-99801A1A209C}">
      <formula1>Settings_Competency</formula1>
    </dataValidation>
    <dataValidation type="list" allowBlank="1" showInputMessage="1" showErrorMessage="1" sqref="F4:F363" xr:uid="{E203B3E0-8849-4149-8955-E99E3DBF34D2}">
      <formula1>$AA4:$AQ4</formula1>
    </dataValidation>
    <dataValidation type="list" allowBlank="1" showInputMessage="1" showErrorMessage="1" sqref="D4:D1048576" xr:uid="{58678F65-4967-41C0-8ADD-222A250EE2E1}">
      <formula1>"0:00, 0:02, 0:05, 0:08, 0:10, 0:15, 0:20, 0:25, 0:30"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0C937-B337-4F66-AE06-42A8CBB97A30}">
  <sheetPr>
    <tabColor theme="7" tint="0.79998168889431442"/>
  </sheetPr>
  <dimension ref="B1:AQ363"/>
  <sheetViews>
    <sheetView workbookViewId="0">
      <pane ySplit="3" topLeftCell="A33" activePane="bottomLeft" state="frozen"/>
      <selection activeCell="E11" sqref="E11"/>
      <selection pane="bottomLeft" activeCell="D58" sqref="D58:G75"/>
    </sheetView>
  </sheetViews>
  <sheetFormatPr defaultColWidth="9" defaultRowHeight="15" x14ac:dyDescent="0.25"/>
  <cols>
    <col min="1" max="1" width="3.28515625" customWidth="1"/>
    <col min="2" max="2" width="12" style="44" customWidth="1"/>
    <col min="3" max="3" width="12" customWidth="1"/>
    <col min="4" max="4" width="10.140625" bestFit="1" customWidth="1"/>
    <col min="5" max="5" width="21.28515625" bestFit="1" customWidth="1"/>
    <col min="6" max="6" width="34" bestFit="1" customWidth="1"/>
    <col min="7" max="7" width="11.85546875" bestFit="1" customWidth="1"/>
    <col min="8" max="26" width="9" customWidth="1"/>
  </cols>
  <sheetData>
    <row r="1" spans="2:43" ht="15.75" thickBot="1" x14ac:dyDescent="0.3">
      <c r="B1"/>
    </row>
    <row r="2" spans="2:43" ht="19.5" thickBot="1" x14ac:dyDescent="0.35">
      <c r="B2"/>
      <c r="D2" s="129" t="s">
        <v>44</v>
      </c>
      <c r="E2" s="130"/>
      <c r="F2" s="130"/>
      <c r="G2" s="131"/>
    </row>
    <row r="3" spans="2:43" ht="15.75" thickBot="1" x14ac:dyDescent="0.3">
      <c r="B3" s="117" t="s">
        <v>20</v>
      </c>
      <c r="C3" s="119"/>
      <c r="D3" s="101" t="s">
        <v>1</v>
      </c>
      <c r="E3" s="102" t="s">
        <v>2</v>
      </c>
      <c r="F3" s="102" t="s">
        <v>3</v>
      </c>
      <c r="G3" s="103" t="s">
        <v>4</v>
      </c>
      <c r="AA3" s="43" t="s">
        <v>128</v>
      </c>
    </row>
    <row r="4" spans="2:43" ht="14.25" customHeight="1" x14ac:dyDescent="0.25">
      <c r="B4" s="126" t="s">
        <v>164</v>
      </c>
      <c r="C4" s="132">
        <f>IF(B4="","",SUM(D4:D21))</f>
        <v>6.1111111111111123E-2</v>
      </c>
      <c r="D4" s="55">
        <v>1.3888888888888889E-3</v>
      </c>
      <c r="E4" s="50" t="s">
        <v>100</v>
      </c>
      <c r="F4" s="7" t="s">
        <v>103</v>
      </c>
      <c r="G4" s="53" t="s">
        <v>11</v>
      </c>
      <c r="AA4" s="4" t="str" cm="1">
        <f t="array" ref="AA4:AE4">TRANSPOSE(_xlfn._xlws.FILTER(
   Drills_Drill,
   (Drills_Competency=$E4)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4" s="4" t="str">
        <v>Dynamic Stretching Routine</v>
      </c>
      <c r="AC4" s="4" t="str">
        <v>Sprints</v>
      </c>
      <c r="AD4" s="4" t="str">
        <v>Chalk Talk</v>
      </c>
      <c r="AE4" s="4" t="str">
        <v>Water Break</v>
      </c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</row>
    <row r="5" spans="2:43" x14ac:dyDescent="0.25">
      <c r="B5" s="127"/>
      <c r="C5" s="133"/>
      <c r="D5" s="55">
        <v>1.0416666666666666E-2</v>
      </c>
      <c r="E5" s="50" t="s">
        <v>100</v>
      </c>
      <c r="F5" s="7" t="s">
        <v>61</v>
      </c>
      <c r="G5" s="53" t="s">
        <v>11</v>
      </c>
      <c r="AA5" s="4" t="str" cm="1">
        <f t="array" ref="AA5:AE5">TRANSPOSE(_xlfn._xlws.FILTER(
   Drills_Drill,
   (Drills_Competency=$E5)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5" s="4" t="str">
        <v>Dynamic Stretching Routine</v>
      </c>
      <c r="AC5" s="4" t="str">
        <v>Sprints</v>
      </c>
      <c r="AD5" s="4" t="str">
        <v>Chalk Talk</v>
      </c>
      <c r="AE5" s="4" t="str">
        <v>Water Break</v>
      </c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</row>
    <row r="6" spans="2:43" x14ac:dyDescent="0.25">
      <c r="B6" s="127"/>
      <c r="C6" s="133"/>
      <c r="D6" s="55">
        <v>5.5555555555555558E-3</v>
      </c>
      <c r="E6" s="50" t="s">
        <v>46</v>
      </c>
      <c r="F6" s="7" t="s">
        <v>107</v>
      </c>
      <c r="G6" s="53">
        <v>1</v>
      </c>
      <c r="AA6" s="4" t="str" cm="1">
        <f t="array" ref="AA6:AL6">TRANSPOSE(_xlfn._xlws.FILTER(
   Drills_Drill,
   (Drills_Competency=$E6)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6" s="4" t="str">
        <v>L-Drill</v>
      </c>
      <c r="AC6" s="4" t="str">
        <v>T-Drill</v>
      </c>
      <c r="AD6" s="4" t="str">
        <v>Sideline Tackle Drill</v>
      </c>
      <c r="AE6" s="4" t="str">
        <v>Box Drill</v>
      </c>
      <c r="AF6" s="4" t="str">
        <v>Bag Drills</v>
      </c>
      <c r="AG6" s="4" t="str">
        <v>LB Box Drill</v>
      </c>
      <c r="AH6" s="4" t="str">
        <v>LB X-Mas Tree Drill</v>
      </c>
      <c r="AI6" s="4" t="str">
        <v>Defensive Back Drill</v>
      </c>
      <c r="AJ6" s="4" t="str">
        <v>Agility Ladder Drills</v>
      </c>
      <c r="AK6" s="4" t="str">
        <v>Mirror Drill</v>
      </c>
      <c r="AL6" s="4" t="str">
        <v>DB Call-out Drill (Right, Left, Back)</v>
      </c>
      <c r="AM6" s="4"/>
      <c r="AN6" s="4"/>
      <c r="AO6" s="4"/>
      <c r="AP6" s="4"/>
      <c r="AQ6" s="4"/>
    </row>
    <row r="7" spans="2:43" x14ac:dyDescent="0.25">
      <c r="B7" s="127"/>
      <c r="C7" s="133"/>
      <c r="D7" s="55">
        <v>5.5555555555555558E-3</v>
      </c>
      <c r="E7" s="50" t="s">
        <v>46</v>
      </c>
      <c r="F7" s="7" t="s">
        <v>108</v>
      </c>
      <c r="G7" s="53">
        <v>2</v>
      </c>
      <c r="AA7" s="4" t="str" cm="1">
        <f t="array" ref="AA7:AL7">TRANSPOSE(_xlfn._xlws.FILTER(
   Drills_Drill,
   (Drills_Competency=$E7)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7" s="4" t="str">
        <v>L-Drill</v>
      </c>
      <c r="AC7" s="4" t="str">
        <v>T-Drill</v>
      </c>
      <c r="AD7" s="4" t="str">
        <v>Sideline Tackle Drill</v>
      </c>
      <c r="AE7" s="4" t="str">
        <v>Box Drill</v>
      </c>
      <c r="AF7" s="4" t="str">
        <v>Bag Drills</v>
      </c>
      <c r="AG7" s="4" t="str">
        <v>LB Box Drill</v>
      </c>
      <c r="AH7" s="4" t="str">
        <v>LB X-Mas Tree Drill</v>
      </c>
      <c r="AI7" s="4" t="str">
        <v>Defensive Back Drill</v>
      </c>
      <c r="AJ7" s="4" t="str">
        <v>Agility Ladder Drills</v>
      </c>
      <c r="AK7" s="4" t="str">
        <v>Mirror Drill</v>
      </c>
      <c r="AL7" s="4" t="str">
        <v>DB Call-out Drill (Right, Left, Back)</v>
      </c>
      <c r="AM7" s="4"/>
      <c r="AN7" s="4"/>
      <c r="AO7" s="4"/>
      <c r="AP7" s="4"/>
      <c r="AQ7" s="4"/>
    </row>
    <row r="8" spans="2:43" x14ac:dyDescent="0.25">
      <c r="B8" s="127"/>
      <c r="C8" s="133"/>
      <c r="D8" s="55">
        <v>5.5555555555555558E-3</v>
      </c>
      <c r="E8" s="50" t="s">
        <v>46</v>
      </c>
      <c r="F8" s="7" t="s">
        <v>82</v>
      </c>
      <c r="G8" s="53">
        <v>3</v>
      </c>
      <c r="AA8" s="4" t="str" cm="1">
        <f t="array" ref="AA8:AL8">TRANSPOSE(_xlfn._xlws.FILTER(
   Drills_Drill,
   (Drills_Competency=$E8)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8" s="4" t="str">
        <v>L-Drill</v>
      </c>
      <c r="AC8" s="4" t="str">
        <v>T-Drill</v>
      </c>
      <c r="AD8" s="4" t="str">
        <v>Sideline Tackle Drill</v>
      </c>
      <c r="AE8" s="4" t="str">
        <v>Box Drill</v>
      </c>
      <c r="AF8" s="4" t="str">
        <v>Bag Drills</v>
      </c>
      <c r="AG8" s="4" t="str">
        <v>LB Box Drill</v>
      </c>
      <c r="AH8" s="4" t="str">
        <v>LB X-Mas Tree Drill</v>
      </c>
      <c r="AI8" s="4" t="str">
        <v>Defensive Back Drill</v>
      </c>
      <c r="AJ8" s="4" t="str">
        <v>Agility Ladder Drills</v>
      </c>
      <c r="AK8" s="4" t="str">
        <v>Mirror Drill</v>
      </c>
      <c r="AL8" s="4" t="str">
        <v>DB Call-out Drill (Right, Left, Back)</v>
      </c>
      <c r="AM8" s="4"/>
      <c r="AN8" s="4"/>
      <c r="AO8" s="4"/>
      <c r="AP8" s="4"/>
      <c r="AQ8" s="4"/>
    </row>
    <row r="9" spans="2:43" x14ac:dyDescent="0.25">
      <c r="B9" s="127"/>
      <c r="C9" s="133"/>
      <c r="D9" s="55">
        <v>5.5555555555555558E-3</v>
      </c>
      <c r="E9" s="50" t="s">
        <v>46</v>
      </c>
      <c r="F9" s="7" t="s">
        <v>113</v>
      </c>
      <c r="G9" s="53">
        <v>4</v>
      </c>
      <c r="AA9" s="4" t="str" cm="1">
        <f t="array" ref="AA9:AL9">TRANSPOSE(_xlfn._xlws.FILTER(
   Drills_Drill,
   (Drills_Competency=$E9)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9" s="4" t="str">
        <v>L-Drill</v>
      </c>
      <c r="AC9" s="4" t="str">
        <v>T-Drill</v>
      </c>
      <c r="AD9" s="4" t="str">
        <v>Sideline Tackle Drill</v>
      </c>
      <c r="AE9" s="4" t="str">
        <v>Box Drill</v>
      </c>
      <c r="AF9" s="4" t="str">
        <v>Bag Drills</v>
      </c>
      <c r="AG9" s="4" t="str">
        <v>LB Box Drill</v>
      </c>
      <c r="AH9" s="4" t="str">
        <v>LB X-Mas Tree Drill</v>
      </c>
      <c r="AI9" s="4" t="str">
        <v>Defensive Back Drill</v>
      </c>
      <c r="AJ9" s="4" t="str">
        <v>Agility Ladder Drills</v>
      </c>
      <c r="AK9" s="4" t="str">
        <v>Mirror Drill</v>
      </c>
      <c r="AL9" s="4" t="str">
        <v>DB Call-out Drill (Right, Left, Back)</v>
      </c>
      <c r="AM9" s="4"/>
      <c r="AN9" s="4"/>
      <c r="AO9" s="4"/>
      <c r="AP9" s="4"/>
      <c r="AQ9" s="4"/>
    </row>
    <row r="10" spans="2:43" x14ac:dyDescent="0.25">
      <c r="B10" s="127"/>
      <c r="C10" s="133"/>
      <c r="D10" s="55">
        <v>1.3888888888888889E-3</v>
      </c>
      <c r="E10" s="50" t="s">
        <v>100</v>
      </c>
      <c r="F10" s="7" t="s">
        <v>124</v>
      </c>
      <c r="G10" s="53" t="s">
        <v>11</v>
      </c>
      <c r="AA10" s="4" t="str" cm="1">
        <f t="array" ref="AA10:AE10">TRANSPOSE(_xlfn._xlws.FILTER(
   Drills_Drill,
   (Drills_Competency=$E10)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10" s="4" t="str">
        <v>Dynamic Stretching Routine</v>
      </c>
      <c r="AC10" s="4" t="str">
        <v>Sprints</v>
      </c>
      <c r="AD10" s="4" t="str">
        <v>Chalk Talk</v>
      </c>
      <c r="AE10" s="4" t="str">
        <v>Water Break</v>
      </c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</row>
    <row r="11" spans="2:43" x14ac:dyDescent="0.25">
      <c r="B11" s="127"/>
      <c r="C11" s="133"/>
      <c r="D11" s="55">
        <v>5.5555555555555558E-3</v>
      </c>
      <c r="E11" s="50" t="s">
        <v>47</v>
      </c>
      <c r="F11" s="7" t="s">
        <v>63</v>
      </c>
      <c r="G11" s="53">
        <v>5</v>
      </c>
      <c r="AA11" s="4" t="str" cm="1">
        <f t="array" ref="AA11:AO11">TRANSPOSE(_xlfn._xlws.FILTER(
   Drills_Drill,
   (Drills_Competency=$E11)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11" s="4" t="str">
        <v>QB Footwork - 3 Step Drop</v>
      </c>
      <c r="AC11" s="4" t="str">
        <v>QB Footwork - Fake Handoff Rollout</v>
      </c>
      <c r="AD11" s="4" t="str">
        <v>QB Footwork - Toss/Pitch</v>
      </c>
      <c r="AE11" s="4" t="str">
        <v>Receiver Stance - First Step Explosion</v>
      </c>
      <c r="AF11" s="4" t="str">
        <v>RB Stance - First Step Explosion</v>
      </c>
      <c r="AG11" s="4" t="str">
        <v>3 Point Stance - First Step Explosion</v>
      </c>
      <c r="AH11" s="4" t="str">
        <v>Cadence Quick Sprint</v>
      </c>
      <c r="AI11" s="4" t="str">
        <v>Handoff footwork - RB</v>
      </c>
      <c r="AJ11" s="4" t="str">
        <v>Handoff footwork - QB</v>
      </c>
      <c r="AK11" s="4" t="str">
        <v>Handoff footwork - QB &amp; RB</v>
      </c>
      <c r="AL11" s="4" t="str">
        <v>Pass Patterns - WR</v>
      </c>
      <c r="AM11" s="4" t="str">
        <v>Ball Security Overview</v>
      </c>
      <c r="AN11" s="4" t="str">
        <v>Stance Simon Says</v>
      </c>
      <c r="AO11" s="4" t="str">
        <v>Turn and Burn</v>
      </c>
      <c r="AP11" s="4"/>
      <c r="AQ11" s="4"/>
    </row>
    <row r="12" spans="2:43" x14ac:dyDescent="0.25">
      <c r="B12" s="127"/>
      <c r="C12" s="133"/>
      <c r="D12" s="55">
        <v>0</v>
      </c>
      <c r="E12" s="50" t="s">
        <v>47</v>
      </c>
      <c r="F12" s="7" t="s">
        <v>76</v>
      </c>
      <c r="G12" s="53">
        <v>6</v>
      </c>
      <c r="AA12" s="4" t="str" cm="1">
        <f t="array" ref="AA12:AO12">TRANSPOSE(_xlfn._xlws.FILTER(
   Drills_Drill,
   (Drills_Competency=$E12)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12" s="4" t="str">
        <v>QB Footwork - 3 Step Drop</v>
      </c>
      <c r="AC12" s="4" t="str">
        <v>QB Footwork - Fake Handoff Rollout</v>
      </c>
      <c r="AD12" s="4" t="str">
        <v>QB Footwork - Toss/Pitch</v>
      </c>
      <c r="AE12" s="4" t="str">
        <v>Receiver Stance - First Step Explosion</v>
      </c>
      <c r="AF12" s="4" t="str">
        <v>RB Stance - First Step Explosion</v>
      </c>
      <c r="AG12" s="4" t="str">
        <v>3 Point Stance - First Step Explosion</v>
      </c>
      <c r="AH12" s="4" t="str">
        <v>Cadence Quick Sprint</v>
      </c>
      <c r="AI12" s="4" t="str">
        <v>Handoff footwork - RB</v>
      </c>
      <c r="AJ12" s="4" t="str">
        <v>Handoff footwork - QB</v>
      </c>
      <c r="AK12" s="4" t="str">
        <v>Handoff footwork - QB &amp; RB</v>
      </c>
      <c r="AL12" s="4" t="str">
        <v>Pass Patterns - WR</v>
      </c>
      <c r="AM12" s="4" t="str">
        <v>Ball Security Overview</v>
      </c>
      <c r="AN12" s="4" t="str">
        <v>Stance Simon Says</v>
      </c>
      <c r="AO12" s="4" t="str">
        <v>Turn and Burn</v>
      </c>
      <c r="AP12" s="4"/>
      <c r="AQ12" s="4"/>
    </row>
    <row r="13" spans="2:43" x14ac:dyDescent="0.25">
      <c r="B13" s="127"/>
      <c r="C13" s="133"/>
      <c r="D13" s="55">
        <v>5.5555555555555558E-3</v>
      </c>
      <c r="E13" s="50" t="s">
        <v>47</v>
      </c>
      <c r="F13" s="7" t="s">
        <v>68</v>
      </c>
      <c r="G13" s="53">
        <v>6</v>
      </c>
      <c r="AA13" s="4" t="str" cm="1">
        <f t="array" ref="AA13:AO13">TRANSPOSE(_xlfn._xlws.FILTER(
   Drills_Drill,
   (Drills_Competency=$E13)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13" s="4" t="str">
        <v>QB Footwork - 3 Step Drop</v>
      </c>
      <c r="AC13" s="4" t="str">
        <v>QB Footwork - Fake Handoff Rollout</v>
      </c>
      <c r="AD13" s="4" t="str">
        <v>QB Footwork - Toss/Pitch</v>
      </c>
      <c r="AE13" s="4" t="str">
        <v>Receiver Stance - First Step Explosion</v>
      </c>
      <c r="AF13" s="4" t="str">
        <v>RB Stance - First Step Explosion</v>
      </c>
      <c r="AG13" s="4" t="str">
        <v>3 Point Stance - First Step Explosion</v>
      </c>
      <c r="AH13" s="4" t="str">
        <v>Cadence Quick Sprint</v>
      </c>
      <c r="AI13" s="4" t="str">
        <v>Handoff footwork - RB</v>
      </c>
      <c r="AJ13" s="4" t="str">
        <v>Handoff footwork - QB</v>
      </c>
      <c r="AK13" s="4" t="str">
        <v>Handoff footwork - QB &amp; RB</v>
      </c>
      <c r="AL13" s="4" t="str">
        <v>Pass Patterns - WR</v>
      </c>
      <c r="AM13" s="4" t="str">
        <v>Ball Security Overview</v>
      </c>
      <c r="AN13" s="4" t="str">
        <v>Stance Simon Says</v>
      </c>
      <c r="AO13" s="4" t="str">
        <v>Turn and Burn</v>
      </c>
      <c r="AP13" s="4"/>
      <c r="AQ13" s="4"/>
    </row>
    <row r="14" spans="2:43" x14ac:dyDescent="0.25">
      <c r="B14" s="127"/>
      <c r="C14" s="133"/>
      <c r="D14" s="55">
        <v>0</v>
      </c>
      <c r="E14" s="50" t="s">
        <v>47</v>
      </c>
      <c r="F14" s="7" t="s">
        <v>121</v>
      </c>
      <c r="G14" s="53">
        <v>7</v>
      </c>
      <c r="AA14" s="4" t="str" cm="1">
        <f t="array" ref="AA14:AO14">TRANSPOSE(_xlfn._xlws.FILTER(
   Drills_Drill,
   (Drills_Competency=$E14)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14" s="4" t="str">
        <v>QB Footwork - 3 Step Drop</v>
      </c>
      <c r="AC14" s="4" t="str">
        <v>QB Footwork - Fake Handoff Rollout</v>
      </c>
      <c r="AD14" s="4" t="str">
        <v>QB Footwork - Toss/Pitch</v>
      </c>
      <c r="AE14" s="4" t="str">
        <v>Receiver Stance - First Step Explosion</v>
      </c>
      <c r="AF14" s="4" t="str">
        <v>RB Stance - First Step Explosion</v>
      </c>
      <c r="AG14" s="4" t="str">
        <v>3 Point Stance - First Step Explosion</v>
      </c>
      <c r="AH14" s="4" t="str">
        <v>Cadence Quick Sprint</v>
      </c>
      <c r="AI14" s="4" t="str">
        <v>Handoff footwork - RB</v>
      </c>
      <c r="AJ14" s="4" t="str">
        <v>Handoff footwork - QB</v>
      </c>
      <c r="AK14" s="4" t="str">
        <v>Handoff footwork - QB &amp; RB</v>
      </c>
      <c r="AL14" s="4" t="str">
        <v>Pass Patterns - WR</v>
      </c>
      <c r="AM14" s="4" t="str">
        <v>Ball Security Overview</v>
      </c>
      <c r="AN14" s="4" t="str">
        <v>Stance Simon Says</v>
      </c>
      <c r="AO14" s="4" t="str">
        <v>Turn and Burn</v>
      </c>
      <c r="AP14" s="4"/>
      <c r="AQ14" s="4"/>
    </row>
    <row r="15" spans="2:43" x14ac:dyDescent="0.25">
      <c r="B15" s="127"/>
      <c r="C15" s="133"/>
      <c r="D15" s="55">
        <v>5.5555555555555558E-3</v>
      </c>
      <c r="E15" s="50" t="s">
        <v>47</v>
      </c>
      <c r="F15" s="7" t="s">
        <v>97</v>
      </c>
      <c r="G15" s="53">
        <v>7</v>
      </c>
      <c r="AA15" s="4" t="str" cm="1">
        <f t="array" ref="AA15:AO15">TRANSPOSE(_xlfn._xlws.FILTER(
   Drills_Drill,
   (Drills_Competency=$E15)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15" s="4" t="str">
        <v>QB Footwork - 3 Step Drop</v>
      </c>
      <c r="AC15" s="4" t="str">
        <v>QB Footwork - Fake Handoff Rollout</v>
      </c>
      <c r="AD15" s="4" t="str">
        <v>QB Footwork - Toss/Pitch</v>
      </c>
      <c r="AE15" s="4" t="str">
        <v>Receiver Stance - First Step Explosion</v>
      </c>
      <c r="AF15" s="4" t="str">
        <v>RB Stance - First Step Explosion</v>
      </c>
      <c r="AG15" s="4" t="str">
        <v>3 Point Stance - First Step Explosion</v>
      </c>
      <c r="AH15" s="4" t="str">
        <v>Cadence Quick Sprint</v>
      </c>
      <c r="AI15" s="4" t="str">
        <v>Handoff footwork - RB</v>
      </c>
      <c r="AJ15" s="4" t="str">
        <v>Handoff footwork - QB</v>
      </c>
      <c r="AK15" s="4" t="str">
        <v>Handoff footwork - QB &amp; RB</v>
      </c>
      <c r="AL15" s="4" t="str">
        <v>Pass Patterns - WR</v>
      </c>
      <c r="AM15" s="4" t="str">
        <v>Ball Security Overview</v>
      </c>
      <c r="AN15" s="4" t="str">
        <v>Stance Simon Says</v>
      </c>
      <c r="AO15" s="4" t="str">
        <v>Turn and Burn</v>
      </c>
      <c r="AP15" s="4"/>
      <c r="AQ15" s="4"/>
    </row>
    <row r="16" spans="2:43" x14ac:dyDescent="0.25">
      <c r="B16" s="127"/>
      <c r="C16" s="133"/>
      <c r="D16" s="55">
        <v>5.5555555555555558E-3</v>
      </c>
      <c r="E16" s="50" t="s">
        <v>47</v>
      </c>
      <c r="F16" s="7" t="s">
        <v>84</v>
      </c>
      <c r="G16" s="53">
        <v>8</v>
      </c>
      <c r="AA16" s="4" t="str" cm="1">
        <f t="array" ref="AA16:AO16">TRANSPOSE(_xlfn._xlws.FILTER(
   Drills_Drill,
   (Drills_Competency=$E16)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16" s="4" t="str">
        <v>QB Footwork - 3 Step Drop</v>
      </c>
      <c r="AC16" s="4" t="str">
        <v>QB Footwork - Fake Handoff Rollout</v>
      </c>
      <c r="AD16" s="4" t="str">
        <v>QB Footwork - Toss/Pitch</v>
      </c>
      <c r="AE16" s="4" t="str">
        <v>Receiver Stance - First Step Explosion</v>
      </c>
      <c r="AF16" s="4" t="str">
        <v>RB Stance - First Step Explosion</v>
      </c>
      <c r="AG16" s="4" t="str">
        <v>3 Point Stance - First Step Explosion</v>
      </c>
      <c r="AH16" s="4" t="str">
        <v>Cadence Quick Sprint</v>
      </c>
      <c r="AI16" s="4" t="str">
        <v>Handoff footwork - RB</v>
      </c>
      <c r="AJ16" s="4" t="str">
        <v>Handoff footwork - QB</v>
      </c>
      <c r="AK16" s="4" t="str">
        <v>Handoff footwork - QB &amp; RB</v>
      </c>
      <c r="AL16" s="4" t="str">
        <v>Pass Patterns - WR</v>
      </c>
      <c r="AM16" s="4" t="str">
        <v>Ball Security Overview</v>
      </c>
      <c r="AN16" s="4" t="str">
        <v>Stance Simon Says</v>
      </c>
      <c r="AO16" s="4" t="str">
        <v>Turn and Burn</v>
      </c>
      <c r="AP16" s="4"/>
      <c r="AQ16" s="4"/>
    </row>
    <row r="17" spans="2:43" x14ac:dyDescent="0.25">
      <c r="B17" s="127"/>
      <c r="C17" s="133"/>
      <c r="D17" s="55">
        <v>3.472222222222222E-3</v>
      </c>
      <c r="E17" s="50" t="s">
        <v>100</v>
      </c>
      <c r="F17" s="7" t="s">
        <v>101</v>
      </c>
      <c r="G17" s="53" t="s">
        <v>11</v>
      </c>
      <c r="AA17" s="4" t="str" cm="1">
        <f t="array" ref="AA17:AE17">TRANSPOSE(_xlfn._xlws.FILTER(
   Drills_Drill,
   (Drills_Competency=$E17)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17" s="4" t="str">
        <v>Dynamic Stretching Routine</v>
      </c>
      <c r="AC17" s="4" t="str">
        <v>Sprints</v>
      </c>
      <c r="AD17" s="4" t="str">
        <v>Chalk Talk</v>
      </c>
      <c r="AE17" s="4" t="str">
        <v>Water Break</v>
      </c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</row>
    <row r="18" spans="2:43" x14ac:dyDescent="0.25">
      <c r="B18" s="127"/>
      <c r="C18" s="133"/>
      <c r="D18" s="55"/>
      <c r="E18" s="50"/>
      <c r="F18" s="7"/>
      <c r="G18" s="53"/>
      <c r="AA18" s="4" t="str" cm="1">
        <f t="array" ref="AA18">TRANSPOSE(_xlfn._xlws.FILTER(
   Drills_Drill,
   (Drills_Competency=$E18)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</row>
    <row r="19" spans="2:43" x14ac:dyDescent="0.25">
      <c r="B19" s="127"/>
      <c r="C19" s="133"/>
      <c r="D19" s="55"/>
      <c r="E19" s="50"/>
      <c r="F19" s="7"/>
      <c r="G19" s="53"/>
      <c r="AA19" s="4" t="str" cm="1">
        <f t="array" ref="AA19">TRANSPOSE(_xlfn._xlws.FILTER(
   Drills_Drill,
   (Drills_Competency=$E19)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</row>
    <row r="20" spans="2:43" x14ac:dyDescent="0.25">
      <c r="B20" s="127"/>
      <c r="C20" s="133"/>
      <c r="D20" s="55"/>
      <c r="E20" s="50"/>
      <c r="F20" s="7"/>
      <c r="G20" s="53"/>
      <c r="AA20" s="4" t="str" cm="1">
        <f t="array" ref="AA20">TRANSPOSE(_xlfn._xlws.FILTER(
   Drills_Drill,
   (Drills_Competency=$E20)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</row>
    <row r="21" spans="2:43" ht="15.75" thickBot="1" x14ac:dyDescent="0.3">
      <c r="B21" s="128"/>
      <c r="C21" s="134"/>
      <c r="D21" s="56"/>
      <c r="E21" s="51"/>
      <c r="F21" s="52"/>
      <c r="G21" s="54"/>
      <c r="AA21" s="4" t="str" cm="1">
        <f t="array" ref="AA21">TRANSPOSE(_xlfn._xlws.FILTER(
   Drills_Drill,
   (Drills_Competency=$E21)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</row>
    <row r="22" spans="2:43" ht="14.25" customHeight="1" x14ac:dyDescent="0.25">
      <c r="B22" s="126" t="s">
        <v>165</v>
      </c>
      <c r="C22" s="132">
        <f>IF(B22="","",SUM(D22:D39))</f>
        <v>6.1111111111111123E-2</v>
      </c>
      <c r="D22" s="55">
        <v>1.3888888888888889E-3</v>
      </c>
      <c r="E22" s="50" t="s">
        <v>100</v>
      </c>
      <c r="F22" s="7" t="s">
        <v>103</v>
      </c>
      <c r="G22" s="53" t="s">
        <v>11</v>
      </c>
      <c r="AA22" s="4" t="str" cm="1">
        <f t="array" ref="AA22:AE22">TRANSPOSE(_xlfn._xlws.FILTER(
   Drills_Drill,
   (Drills_Competency=$E22)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22" s="4" t="str">
        <v>Dynamic Stretching Routine</v>
      </c>
      <c r="AC22" s="4" t="str">
        <v>Sprints</v>
      </c>
      <c r="AD22" s="4" t="str">
        <v>Chalk Talk</v>
      </c>
      <c r="AE22" s="4" t="str">
        <v>Water Break</v>
      </c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</row>
    <row r="23" spans="2:43" x14ac:dyDescent="0.25">
      <c r="B23" s="127"/>
      <c r="C23" s="133"/>
      <c r="D23" s="55">
        <v>1.0416666666666666E-2</v>
      </c>
      <c r="E23" s="50" t="s">
        <v>100</v>
      </c>
      <c r="F23" s="7" t="s">
        <v>61</v>
      </c>
      <c r="G23" s="53" t="s">
        <v>11</v>
      </c>
      <c r="AA23" s="4" t="str" cm="1">
        <f t="array" ref="AA23:AE23">TRANSPOSE(_xlfn._xlws.FILTER(
   Drills_Drill,
   (Drills_Competency=$E23)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23" s="4" t="str">
        <v>Dynamic Stretching Routine</v>
      </c>
      <c r="AC23" s="4" t="str">
        <v>Sprints</v>
      </c>
      <c r="AD23" s="4" t="str">
        <v>Chalk Talk</v>
      </c>
      <c r="AE23" s="4" t="str">
        <v>Water Break</v>
      </c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</row>
    <row r="24" spans="2:43" x14ac:dyDescent="0.25">
      <c r="B24" s="127"/>
      <c r="C24" s="133"/>
      <c r="D24" s="55">
        <v>5.5555555555555558E-3</v>
      </c>
      <c r="E24" s="50" t="s">
        <v>46</v>
      </c>
      <c r="F24" s="7" t="s">
        <v>107</v>
      </c>
      <c r="G24" s="53">
        <v>1</v>
      </c>
      <c r="AA24" s="4" t="str" cm="1">
        <f t="array" ref="AA24:AL24">TRANSPOSE(_xlfn._xlws.FILTER(
   Drills_Drill,
   (Drills_Competency=$E24)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24" s="4" t="str">
        <v>L-Drill</v>
      </c>
      <c r="AC24" s="4" t="str">
        <v>T-Drill</v>
      </c>
      <c r="AD24" s="4" t="str">
        <v>Sideline Tackle Drill</v>
      </c>
      <c r="AE24" s="4" t="str">
        <v>Box Drill</v>
      </c>
      <c r="AF24" s="4" t="str">
        <v>Bag Drills</v>
      </c>
      <c r="AG24" s="4" t="str">
        <v>LB Box Drill</v>
      </c>
      <c r="AH24" s="4" t="str">
        <v>LB X-Mas Tree Drill</v>
      </c>
      <c r="AI24" s="4" t="str">
        <v>Defensive Back Drill</v>
      </c>
      <c r="AJ24" s="4" t="str">
        <v>Agility Ladder Drills</v>
      </c>
      <c r="AK24" s="4" t="str">
        <v>Mirror Drill</v>
      </c>
      <c r="AL24" s="4" t="str">
        <v>DB Call-out Drill (Right, Left, Back)</v>
      </c>
      <c r="AM24" s="4"/>
      <c r="AN24" s="4"/>
      <c r="AO24" s="4"/>
      <c r="AP24" s="4"/>
      <c r="AQ24" s="4"/>
    </row>
    <row r="25" spans="2:43" x14ac:dyDescent="0.25">
      <c r="B25" s="127"/>
      <c r="C25" s="133"/>
      <c r="D25" s="55">
        <v>5.5555555555555558E-3</v>
      </c>
      <c r="E25" s="50" t="s">
        <v>46</v>
      </c>
      <c r="F25" s="7" t="s">
        <v>72</v>
      </c>
      <c r="G25" s="53">
        <v>2</v>
      </c>
      <c r="AA25" s="4" t="str" cm="1">
        <f t="array" ref="AA25:AL25">TRANSPOSE(_xlfn._xlws.FILTER(
   Drills_Drill,
   (Drills_Competency=$E25)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25" s="4" t="str">
        <v>L-Drill</v>
      </c>
      <c r="AC25" s="4" t="str">
        <v>T-Drill</v>
      </c>
      <c r="AD25" s="4" t="str">
        <v>Sideline Tackle Drill</v>
      </c>
      <c r="AE25" s="4" t="str">
        <v>Box Drill</v>
      </c>
      <c r="AF25" s="4" t="str">
        <v>Bag Drills</v>
      </c>
      <c r="AG25" s="4" t="str">
        <v>LB Box Drill</v>
      </c>
      <c r="AH25" s="4" t="str">
        <v>LB X-Mas Tree Drill</v>
      </c>
      <c r="AI25" s="4" t="str">
        <v>Defensive Back Drill</v>
      </c>
      <c r="AJ25" s="4" t="str">
        <v>Agility Ladder Drills</v>
      </c>
      <c r="AK25" s="4" t="str">
        <v>Mirror Drill</v>
      </c>
      <c r="AL25" s="4" t="str">
        <v>DB Call-out Drill (Right, Left, Back)</v>
      </c>
      <c r="AM25" s="4"/>
      <c r="AN25" s="4"/>
      <c r="AO25" s="4"/>
      <c r="AP25" s="4"/>
      <c r="AQ25" s="4"/>
    </row>
    <row r="26" spans="2:43" x14ac:dyDescent="0.25">
      <c r="B26" s="127"/>
      <c r="C26" s="133"/>
      <c r="D26" s="55">
        <v>5.5555555555555558E-3</v>
      </c>
      <c r="E26" s="50" t="s">
        <v>46</v>
      </c>
      <c r="F26" s="7" t="s">
        <v>114</v>
      </c>
      <c r="G26" s="53">
        <v>3</v>
      </c>
      <c r="AA26" s="4" t="str" cm="1">
        <f t="array" ref="AA26:AL26">TRANSPOSE(_xlfn._xlws.FILTER(
   Drills_Drill,
   (Drills_Competency=$E26)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26" s="4" t="str">
        <v>L-Drill</v>
      </c>
      <c r="AC26" s="4" t="str">
        <v>T-Drill</v>
      </c>
      <c r="AD26" s="4" t="str">
        <v>Sideline Tackle Drill</v>
      </c>
      <c r="AE26" s="4" t="str">
        <v>Box Drill</v>
      </c>
      <c r="AF26" s="4" t="str">
        <v>Bag Drills</v>
      </c>
      <c r="AG26" s="4" t="str">
        <v>LB Box Drill</v>
      </c>
      <c r="AH26" s="4" t="str">
        <v>LB X-Mas Tree Drill</v>
      </c>
      <c r="AI26" s="4" t="str">
        <v>Defensive Back Drill</v>
      </c>
      <c r="AJ26" s="4" t="str">
        <v>Agility Ladder Drills</v>
      </c>
      <c r="AK26" s="4" t="str">
        <v>Mirror Drill</v>
      </c>
      <c r="AL26" s="4" t="str">
        <v>DB Call-out Drill (Right, Left, Back)</v>
      </c>
      <c r="AM26" s="4"/>
      <c r="AN26" s="4"/>
      <c r="AO26" s="4"/>
      <c r="AP26" s="4"/>
      <c r="AQ26" s="4"/>
    </row>
    <row r="27" spans="2:43" x14ac:dyDescent="0.25">
      <c r="B27" s="127"/>
      <c r="C27" s="133"/>
      <c r="D27" s="55">
        <v>5.5555555555555558E-3</v>
      </c>
      <c r="E27" s="50" t="s">
        <v>46</v>
      </c>
      <c r="F27" s="7" t="s">
        <v>75</v>
      </c>
      <c r="G27" s="53">
        <v>4</v>
      </c>
      <c r="AA27" s="4" t="str" cm="1">
        <f t="array" ref="AA27:AL27">TRANSPOSE(_xlfn._xlws.FILTER(
   Drills_Drill,
   (Drills_Competency=$E27)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27" s="4" t="str">
        <v>L-Drill</v>
      </c>
      <c r="AC27" s="4" t="str">
        <v>T-Drill</v>
      </c>
      <c r="AD27" s="4" t="str">
        <v>Sideline Tackle Drill</v>
      </c>
      <c r="AE27" s="4" t="str">
        <v>Box Drill</v>
      </c>
      <c r="AF27" s="4" t="str">
        <v>Bag Drills</v>
      </c>
      <c r="AG27" s="4" t="str">
        <v>LB Box Drill</v>
      </c>
      <c r="AH27" s="4" t="str">
        <v>LB X-Mas Tree Drill</v>
      </c>
      <c r="AI27" s="4" t="str">
        <v>Defensive Back Drill</v>
      </c>
      <c r="AJ27" s="4" t="str">
        <v>Agility Ladder Drills</v>
      </c>
      <c r="AK27" s="4" t="str">
        <v>Mirror Drill</v>
      </c>
      <c r="AL27" s="4" t="str">
        <v>DB Call-out Drill (Right, Left, Back)</v>
      </c>
      <c r="AM27" s="4"/>
      <c r="AN27" s="4"/>
      <c r="AO27" s="4"/>
      <c r="AP27" s="4"/>
      <c r="AQ27" s="4"/>
    </row>
    <row r="28" spans="2:43" x14ac:dyDescent="0.25">
      <c r="B28" s="127"/>
      <c r="C28" s="133"/>
      <c r="D28" s="55">
        <v>1.3888888888888889E-3</v>
      </c>
      <c r="E28" s="50" t="s">
        <v>100</v>
      </c>
      <c r="F28" s="7" t="s">
        <v>124</v>
      </c>
      <c r="G28" s="53" t="s">
        <v>11</v>
      </c>
      <c r="AA28" s="4" t="str" cm="1">
        <f t="array" ref="AA28:AE28">TRANSPOSE(_xlfn._xlws.FILTER(
   Drills_Drill,
   (Drills_Competency=$E28)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28" s="4" t="str">
        <v>Dynamic Stretching Routine</v>
      </c>
      <c r="AC28" s="4" t="str">
        <v>Sprints</v>
      </c>
      <c r="AD28" s="4" t="str">
        <v>Chalk Talk</v>
      </c>
      <c r="AE28" s="4" t="str">
        <v>Water Break</v>
      </c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</row>
    <row r="29" spans="2:43" x14ac:dyDescent="0.25">
      <c r="B29" s="127"/>
      <c r="C29" s="133"/>
      <c r="D29" s="55">
        <v>5.5555555555555558E-3</v>
      </c>
      <c r="E29" s="50" t="s">
        <v>47</v>
      </c>
      <c r="F29" s="7" t="s">
        <v>64</v>
      </c>
      <c r="G29" s="53">
        <v>5</v>
      </c>
      <c r="AA29" s="4" t="str" cm="1">
        <f t="array" ref="AA29:AO29">TRANSPOSE(_xlfn._xlws.FILTER(
   Drills_Drill,
   (Drills_Competency=$E29)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29" s="4" t="str">
        <v>QB Footwork - 3 Step Drop</v>
      </c>
      <c r="AC29" s="4" t="str">
        <v>QB Footwork - Fake Handoff Rollout</v>
      </c>
      <c r="AD29" s="4" t="str">
        <v>QB Footwork - Toss/Pitch</v>
      </c>
      <c r="AE29" s="4" t="str">
        <v>Receiver Stance - First Step Explosion</v>
      </c>
      <c r="AF29" s="4" t="str">
        <v>RB Stance - First Step Explosion</v>
      </c>
      <c r="AG29" s="4" t="str">
        <v>3 Point Stance - First Step Explosion</v>
      </c>
      <c r="AH29" s="4" t="str">
        <v>Cadence Quick Sprint</v>
      </c>
      <c r="AI29" s="4" t="str">
        <v>Handoff footwork - RB</v>
      </c>
      <c r="AJ29" s="4" t="str">
        <v>Handoff footwork - QB</v>
      </c>
      <c r="AK29" s="4" t="str">
        <v>Handoff footwork - QB &amp; RB</v>
      </c>
      <c r="AL29" s="4" t="str">
        <v>Pass Patterns - WR</v>
      </c>
      <c r="AM29" s="4" t="str">
        <v>Ball Security Overview</v>
      </c>
      <c r="AN29" s="4" t="str">
        <v>Stance Simon Says</v>
      </c>
      <c r="AO29" s="4" t="str">
        <v>Turn and Burn</v>
      </c>
      <c r="AP29" s="4"/>
      <c r="AQ29" s="4"/>
    </row>
    <row r="30" spans="2:43" x14ac:dyDescent="0.25">
      <c r="B30" s="127"/>
      <c r="C30" s="133"/>
      <c r="D30" s="55">
        <v>5.5555555555555558E-3</v>
      </c>
      <c r="E30" s="50" t="s">
        <v>47</v>
      </c>
      <c r="F30" s="7" t="s">
        <v>130</v>
      </c>
      <c r="G30" s="53">
        <v>6</v>
      </c>
      <c r="AA30" s="4" t="str" cm="1">
        <f t="array" ref="AA30:AO30">TRANSPOSE(_xlfn._xlws.FILTER(
   Drills_Drill,
   (Drills_Competency=$E30)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30" s="4" t="str">
        <v>QB Footwork - 3 Step Drop</v>
      </c>
      <c r="AC30" s="4" t="str">
        <v>QB Footwork - Fake Handoff Rollout</v>
      </c>
      <c r="AD30" s="4" t="str">
        <v>QB Footwork - Toss/Pitch</v>
      </c>
      <c r="AE30" s="4" t="str">
        <v>Receiver Stance - First Step Explosion</v>
      </c>
      <c r="AF30" s="4" t="str">
        <v>RB Stance - First Step Explosion</v>
      </c>
      <c r="AG30" s="4" t="str">
        <v>3 Point Stance - First Step Explosion</v>
      </c>
      <c r="AH30" s="4" t="str">
        <v>Cadence Quick Sprint</v>
      </c>
      <c r="AI30" s="4" t="str">
        <v>Handoff footwork - RB</v>
      </c>
      <c r="AJ30" s="4" t="str">
        <v>Handoff footwork - QB</v>
      </c>
      <c r="AK30" s="4" t="str">
        <v>Handoff footwork - QB &amp; RB</v>
      </c>
      <c r="AL30" s="4" t="str">
        <v>Pass Patterns - WR</v>
      </c>
      <c r="AM30" s="4" t="str">
        <v>Ball Security Overview</v>
      </c>
      <c r="AN30" s="4" t="str">
        <v>Stance Simon Says</v>
      </c>
      <c r="AO30" s="4" t="str">
        <v>Turn and Burn</v>
      </c>
      <c r="AP30" s="4"/>
      <c r="AQ30" s="4"/>
    </row>
    <row r="31" spans="2:43" x14ac:dyDescent="0.25">
      <c r="B31" s="127"/>
      <c r="C31" s="133"/>
      <c r="D31" s="55">
        <v>5.5555555555555558E-3</v>
      </c>
      <c r="E31" s="50" t="s">
        <v>47</v>
      </c>
      <c r="F31" s="7" t="s">
        <v>97</v>
      </c>
      <c r="G31" s="53">
        <v>7</v>
      </c>
      <c r="AA31" s="4" t="str" cm="1">
        <f t="array" ref="AA31:AO31">TRANSPOSE(_xlfn._xlws.FILTER(
   Drills_Drill,
   (Drills_Competency=$E31)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31" s="4" t="str">
        <v>QB Footwork - 3 Step Drop</v>
      </c>
      <c r="AC31" s="4" t="str">
        <v>QB Footwork - Fake Handoff Rollout</v>
      </c>
      <c r="AD31" s="4" t="str">
        <v>QB Footwork - Toss/Pitch</v>
      </c>
      <c r="AE31" s="4" t="str">
        <v>Receiver Stance - First Step Explosion</v>
      </c>
      <c r="AF31" s="4" t="str">
        <v>RB Stance - First Step Explosion</v>
      </c>
      <c r="AG31" s="4" t="str">
        <v>3 Point Stance - First Step Explosion</v>
      </c>
      <c r="AH31" s="4" t="str">
        <v>Cadence Quick Sprint</v>
      </c>
      <c r="AI31" s="4" t="str">
        <v>Handoff footwork - RB</v>
      </c>
      <c r="AJ31" s="4" t="str">
        <v>Handoff footwork - QB</v>
      </c>
      <c r="AK31" s="4" t="str">
        <v>Handoff footwork - QB &amp; RB</v>
      </c>
      <c r="AL31" s="4" t="str">
        <v>Pass Patterns - WR</v>
      </c>
      <c r="AM31" s="4" t="str">
        <v>Ball Security Overview</v>
      </c>
      <c r="AN31" s="4" t="str">
        <v>Stance Simon Says</v>
      </c>
      <c r="AO31" s="4" t="str">
        <v>Turn and Burn</v>
      </c>
      <c r="AP31" s="4"/>
      <c r="AQ31" s="4"/>
    </row>
    <row r="32" spans="2:43" x14ac:dyDescent="0.25">
      <c r="B32" s="127"/>
      <c r="C32" s="133"/>
      <c r="D32" s="55">
        <v>5.5555555555555558E-3</v>
      </c>
      <c r="E32" s="50" t="s">
        <v>47</v>
      </c>
      <c r="F32" s="7" t="s">
        <v>66</v>
      </c>
      <c r="G32" s="53">
        <v>8</v>
      </c>
      <c r="AA32" s="4" t="str" cm="1">
        <f t="array" ref="AA32:AO32">TRANSPOSE(_xlfn._xlws.FILTER(
   Drills_Drill,
   (Drills_Competency=$E32)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32" s="4" t="str">
        <v>QB Footwork - 3 Step Drop</v>
      </c>
      <c r="AC32" s="4" t="str">
        <v>QB Footwork - Fake Handoff Rollout</v>
      </c>
      <c r="AD32" s="4" t="str">
        <v>QB Footwork - Toss/Pitch</v>
      </c>
      <c r="AE32" s="4" t="str">
        <v>Receiver Stance - First Step Explosion</v>
      </c>
      <c r="AF32" s="4" t="str">
        <v>RB Stance - First Step Explosion</v>
      </c>
      <c r="AG32" s="4" t="str">
        <v>3 Point Stance - First Step Explosion</v>
      </c>
      <c r="AH32" s="4" t="str">
        <v>Cadence Quick Sprint</v>
      </c>
      <c r="AI32" s="4" t="str">
        <v>Handoff footwork - RB</v>
      </c>
      <c r="AJ32" s="4" t="str">
        <v>Handoff footwork - QB</v>
      </c>
      <c r="AK32" s="4" t="str">
        <v>Handoff footwork - QB &amp; RB</v>
      </c>
      <c r="AL32" s="4" t="str">
        <v>Pass Patterns - WR</v>
      </c>
      <c r="AM32" s="4" t="str">
        <v>Ball Security Overview</v>
      </c>
      <c r="AN32" s="4" t="str">
        <v>Stance Simon Says</v>
      </c>
      <c r="AO32" s="4" t="str">
        <v>Turn and Burn</v>
      </c>
      <c r="AP32" s="4"/>
      <c r="AQ32" s="4"/>
    </row>
    <row r="33" spans="2:43" x14ac:dyDescent="0.25">
      <c r="B33" s="127"/>
      <c r="C33" s="133"/>
      <c r="D33" s="55">
        <v>3.472222222222222E-3</v>
      </c>
      <c r="E33" s="50" t="s">
        <v>100</v>
      </c>
      <c r="F33" s="7" t="s">
        <v>101</v>
      </c>
      <c r="G33" s="53" t="s">
        <v>11</v>
      </c>
      <c r="AA33" s="4" t="str" cm="1">
        <f t="array" ref="AA33:AE33">TRANSPOSE(_xlfn._xlws.FILTER(
   Drills_Drill,
   (Drills_Competency=$E33)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33" s="4" t="str">
        <v>Dynamic Stretching Routine</v>
      </c>
      <c r="AC33" s="4" t="str">
        <v>Sprints</v>
      </c>
      <c r="AD33" s="4" t="str">
        <v>Chalk Talk</v>
      </c>
      <c r="AE33" s="4" t="str">
        <v>Water Break</v>
      </c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</row>
    <row r="34" spans="2:43" x14ac:dyDescent="0.25">
      <c r="B34" s="127"/>
      <c r="C34" s="133"/>
      <c r="D34" s="55"/>
      <c r="E34" s="50"/>
      <c r="F34" s="7"/>
      <c r="G34" s="53"/>
      <c r="AA34" s="4" t="str" cm="1">
        <f t="array" ref="AA34">TRANSPOSE(_xlfn._xlws.FILTER(
   Drills_Drill,
   (Drills_Competency=$E34)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</row>
    <row r="35" spans="2:43" x14ac:dyDescent="0.25">
      <c r="B35" s="127"/>
      <c r="C35" s="133"/>
      <c r="D35" s="55"/>
      <c r="E35" s="50"/>
      <c r="F35" s="7"/>
      <c r="G35" s="53"/>
      <c r="AA35" s="4" t="str" cm="1">
        <f t="array" ref="AA35">TRANSPOSE(_xlfn._xlws.FILTER(
   Drills_Drill,
   (Drills_Competency=$E35)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</row>
    <row r="36" spans="2:43" x14ac:dyDescent="0.25">
      <c r="B36" s="127"/>
      <c r="C36" s="133"/>
      <c r="D36" s="55"/>
      <c r="E36" s="50"/>
      <c r="F36" s="7"/>
      <c r="G36" s="53"/>
      <c r="AA36" s="4" t="str" cm="1">
        <f t="array" ref="AA36">TRANSPOSE(_xlfn._xlws.FILTER(
   Drills_Drill,
   (Drills_Competency=$E36)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</row>
    <row r="37" spans="2:43" x14ac:dyDescent="0.25">
      <c r="B37" s="127"/>
      <c r="C37" s="133"/>
      <c r="D37" s="55"/>
      <c r="E37" s="50"/>
      <c r="F37" s="7"/>
      <c r="G37" s="53"/>
      <c r="AA37" s="4" t="str" cm="1">
        <f t="array" ref="AA37">TRANSPOSE(_xlfn._xlws.FILTER(
   Drills_Drill,
   (Drills_Competency=$E37)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</row>
    <row r="38" spans="2:43" x14ac:dyDescent="0.25">
      <c r="B38" s="127"/>
      <c r="C38" s="133"/>
      <c r="D38" s="55"/>
      <c r="E38" s="50"/>
      <c r="F38" s="7"/>
      <c r="G38" s="53"/>
      <c r="AA38" s="4" t="str" cm="1">
        <f t="array" ref="AA38">TRANSPOSE(_xlfn._xlws.FILTER(
   Drills_Drill,
   (Drills_Competency=$E38)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</row>
    <row r="39" spans="2:43" ht="15.75" thickBot="1" x14ac:dyDescent="0.3">
      <c r="B39" s="128"/>
      <c r="C39" s="134"/>
      <c r="D39" s="56"/>
      <c r="E39" s="51"/>
      <c r="F39" s="52"/>
      <c r="G39" s="54"/>
      <c r="AA39" s="4" t="str" cm="1">
        <f t="array" ref="AA39">TRANSPOSE(_xlfn._xlws.FILTER(
   Drills_Drill,
   (Drills_Competency=$E39)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</row>
    <row r="40" spans="2:43" x14ac:dyDescent="0.25">
      <c r="B40" s="126" t="s">
        <v>133</v>
      </c>
      <c r="C40" s="132">
        <f>IF(B40="","",SUM(D40:D57))</f>
        <v>6.1111111111111123E-2</v>
      </c>
      <c r="D40" s="55">
        <v>1.3888888888888889E-3</v>
      </c>
      <c r="E40" s="50" t="s">
        <v>100</v>
      </c>
      <c r="F40" s="7" t="s">
        <v>103</v>
      </c>
      <c r="G40" s="53" t="s">
        <v>11</v>
      </c>
      <c r="AA40" s="4" t="str" cm="1">
        <f t="array" ref="AA40:AE40">TRANSPOSE(_xlfn._xlws.FILTER(
   Drills_Drill,
   (Drills_Competency=$E40)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40" s="4" t="str">
        <v>Dynamic Stretching Routine</v>
      </c>
      <c r="AC40" s="4" t="str">
        <v>Sprints</v>
      </c>
      <c r="AD40" s="4" t="str">
        <v>Chalk Talk</v>
      </c>
      <c r="AE40" s="4" t="str">
        <v>Water Break</v>
      </c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</row>
    <row r="41" spans="2:43" x14ac:dyDescent="0.25">
      <c r="B41" s="127"/>
      <c r="C41" s="133"/>
      <c r="D41" s="55">
        <v>1.0416666666666666E-2</v>
      </c>
      <c r="E41" s="50" t="s">
        <v>100</v>
      </c>
      <c r="F41" s="7" t="s">
        <v>61</v>
      </c>
      <c r="G41" s="53" t="s">
        <v>11</v>
      </c>
      <c r="AA41" s="4" t="str" cm="1">
        <f t="array" ref="AA41:AE41">TRANSPOSE(_xlfn._xlws.FILTER(
   Drills_Drill,
   (Drills_Competency=$E41)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41" s="4" t="str">
        <v>Dynamic Stretching Routine</v>
      </c>
      <c r="AC41" s="4" t="str">
        <v>Sprints</v>
      </c>
      <c r="AD41" s="4" t="str">
        <v>Chalk Talk</v>
      </c>
      <c r="AE41" s="4" t="str">
        <v>Water Break</v>
      </c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</row>
    <row r="42" spans="2:43" x14ac:dyDescent="0.25">
      <c r="B42" s="127"/>
      <c r="C42" s="133"/>
      <c r="D42" s="55">
        <v>5.5555555555555558E-3</v>
      </c>
      <c r="E42" s="50" t="s">
        <v>46</v>
      </c>
      <c r="F42" s="7" t="s">
        <v>107</v>
      </c>
      <c r="G42" s="53">
        <v>1</v>
      </c>
      <c r="AA42" s="4" t="str" cm="1">
        <f t="array" ref="AA42:AL42">TRANSPOSE(_xlfn._xlws.FILTER(
   Drills_Drill,
   (Drills_Competency=$E42)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42" s="4" t="str">
        <v>L-Drill</v>
      </c>
      <c r="AC42" s="4" t="str">
        <v>T-Drill</v>
      </c>
      <c r="AD42" s="4" t="str">
        <v>Sideline Tackle Drill</v>
      </c>
      <c r="AE42" s="4" t="str">
        <v>Box Drill</v>
      </c>
      <c r="AF42" s="4" t="str">
        <v>Bag Drills</v>
      </c>
      <c r="AG42" s="4" t="str">
        <v>LB Box Drill</v>
      </c>
      <c r="AH42" s="4" t="str">
        <v>LB X-Mas Tree Drill</v>
      </c>
      <c r="AI42" s="4" t="str">
        <v>Defensive Back Drill</v>
      </c>
      <c r="AJ42" s="4" t="str">
        <v>Agility Ladder Drills</v>
      </c>
      <c r="AK42" s="4" t="str">
        <v>Mirror Drill</v>
      </c>
      <c r="AL42" s="4" t="str">
        <v>DB Call-out Drill (Right, Left, Back)</v>
      </c>
      <c r="AM42" s="4"/>
      <c r="AN42" s="4"/>
      <c r="AO42" s="4"/>
      <c r="AP42" s="4"/>
      <c r="AQ42" s="4"/>
    </row>
    <row r="43" spans="2:43" x14ac:dyDescent="0.25">
      <c r="B43" s="127"/>
      <c r="C43" s="133"/>
      <c r="D43" s="55">
        <v>5.5555555555555558E-3</v>
      </c>
      <c r="E43" s="50" t="s">
        <v>47</v>
      </c>
      <c r="F43" s="7" t="s">
        <v>97</v>
      </c>
      <c r="G43" s="53">
        <v>2</v>
      </c>
      <c r="AA43" s="4" t="str" cm="1">
        <f t="array" ref="AA43:AO43">TRANSPOSE(_xlfn._xlws.FILTER(
   Drills_Drill,
   (Drills_Competency=$E43)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43" s="4" t="str">
        <v>QB Footwork - 3 Step Drop</v>
      </c>
      <c r="AC43" s="4" t="str">
        <v>QB Footwork - Fake Handoff Rollout</v>
      </c>
      <c r="AD43" s="4" t="str">
        <v>QB Footwork - Toss/Pitch</v>
      </c>
      <c r="AE43" s="4" t="str">
        <v>Receiver Stance - First Step Explosion</v>
      </c>
      <c r="AF43" s="4" t="str">
        <v>RB Stance - First Step Explosion</v>
      </c>
      <c r="AG43" s="4" t="str">
        <v>3 Point Stance - First Step Explosion</v>
      </c>
      <c r="AH43" s="4" t="str">
        <v>Cadence Quick Sprint</v>
      </c>
      <c r="AI43" s="4" t="str">
        <v>Handoff footwork - RB</v>
      </c>
      <c r="AJ43" s="4" t="str">
        <v>Handoff footwork - QB</v>
      </c>
      <c r="AK43" s="4" t="str">
        <v>Handoff footwork - QB &amp; RB</v>
      </c>
      <c r="AL43" s="4" t="str">
        <v>Pass Patterns - WR</v>
      </c>
      <c r="AM43" s="4" t="str">
        <v>Ball Security Overview</v>
      </c>
      <c r="AN43" s="4" t="str">
        <v>Stance Simon Says</v>
      </c>
      <c r="AO43" s="4" t="str">
        <v>Turn and Burn</v>
      </c>
      <c r="AP43" s="4"/>
      <c r="AQ43" s="4"/>
    </row>
    <row r="44" spans="2:43" x14ac:dyDescent="0.25">
      <c r="B44" s="127"/>
      <c r="C44" s="133"/>
      <c r="D44" s="55">
        <v>5.5555555555555558E-3</v>
      </c>
      <c r="E44" s="50" t="s">
        <v>47</v>
      </c>
      <c r="F44" s="7" t="s">
        <v>64</v>
      </c>
      <c r="G44" s="53">
        <v>3</v>
      </c>
      <c r="AA44" s="4" t="str" cm="1">
        <f t="array" ref="AA44:AO44">TRANSPOSE(_xlfn._xlws.FILTER(
   Drills_Drill,
   (Drills_Competency=$E44)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44" s="4" t="str">
        <v>QB Footwork - 3 Step Drop</v>
      </c>
      <c r="AC44" s="4" t="str">
        <v>QB Footwork - Fake Handoff Rollout</v>
      </c>
      <c r="AD44" s="4" t="str">
        <v>QB Footwork - Toss/Pitch</v>
      </c>
      <c r="AE44" s="4" t="str">
        <v>Receiver Stance - First Step Explosion</v>
      </c>
      <c r="AF44" s="4" t="str">
        <v>RB Stance - First Step Explosion</v>
      </c>
      <c r="AG44" s="4" t="str">
        <v>3 Point Stance - First Step Explosion</v>
      </c>
      <c r="AH44" s="4" t="str">
        <v>Cadence Quick Sprint</v>
      </c>
      <c r="AI44" s="4" t="str">
        <v>Handoff footwork - RB</v>
      </c>
      <c r="AJ44" s="4" t="str">
        <v>Handoff footwork - QB</v>
      </c>
      <c r="AK44" s="4" t="str">
        <v>Handoff footwork - QB &amp; RB</v>
      </c>
      <c r="AL44" s="4" t="str">
        <v>Pass Patterns - WR</v>
      </c>
      <c r="AM44" s="4" t="str">
        <v>Ball Security Overview</v>
      </c>
      <c r="AN44" s="4" t="str">
        <v>Stance Simon Says</v>
      </c>
      <c r="AO44" s="4" t="str">
        <v>Turn and Burn</v>
      </c>
      <c r="AP44" s="4"/>
      <c r="AQ44" s="4"/>
    </row>
    <row r="45" spans="2:43" x14ac:dyDescent="0.25">
      <c r="B45" s="127"/>
      <c r="C45" s="133"/>
      <c r="D45" s="55">
        <v>5.5555555555555558E-3</v>
      </c>
      <c r="E45" s="50" t="s">
        <v>47</v>
      </c>
      <c r="F45" s="7" t="s">
        <v>66</v>
      </c>
      <c r="G45" s="53">
        <v>4</v>
      </c>
      <c r="AA45" s="4" t="str" cm="1">
        <f t="array" ref="AA45:AO45">TRANSPOSE(_xlfn._xlws.FILTER(
   Drills_Drill,
   (Drills_Competency=$E45)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45" s="4" t="str">
        <v>QB Footwork - 3 Step Drop</v>
      </c>
      <c r="AC45" s="4" t="str">
        <v>QB Footwork - Fake Handoff Rollout</v>
      </c>
      <c r="AD45" s="4" t="str">
        <v>QB Footwork - Toss/Pitch</v>
      </c>
      <c r="AE45" s="4" t="str">
        <v>Receiver Stance - First Step Explosion</v>
      </c>
      <c r="AF45" s="4" t="str">
        <v>RB Stance - First Step Explosion</v>
      </c>
      <c r="AG45" s="4" t="str">
        <v>3 Point Stance - First Step Explosion</v>
      </c>
      <c r="AH45" s="4" t="str">
        <v>Cadence Quick Sprint</v>
      </c>
      <c r="AI45" s="4" t="str">
        <v>Handoff footwork - RB</v>
      </c>
      <c r="AJ45" s="4" t="str">
        <v>Handoff footwork - QB</v>
      </c>
      <c r="AK45" s="4" t="str">
        <v>Handoff footwork - QB &amp; RB</v>
      </c>
      <c r="AL45" s="4" t="str">
        <v>Pass Patterns - WR</v>
      </c>
      <c r="AM45" s="4" t="str">
        <v>Ball Security Overview</v>
      </c>
      <c r="AN45" s="4" t="str">
        <v>Stance Simon Says</v>
      </c>
      <c r="AO45" s="4" t="str">
        <v>Turn and Burn</v>
      </c>
      <c r="AP45" s="4"/>
      <c r="AQ45" s="4"/>
    </row>
    <row r="46" spans="2:43" x14ac:dyDescent="0.25">
      <c r="B46" s="127"/>
      <c r="C46" s="133"/>
      <c r="D46" s="55">
        <v>1.3888888888888889E-3</v>
      </c>
      <c r="E46" s="50" t="s">
        <v>100</v>
      </c>
      <c r="F46" s="7" t="s">
        <v>124</v>
      </c>
      <c r="G46" s="53" t="s">
        <v>11</v>
      </c>
      <c r="AA46" s="4" t="str" cm="1">
        <f t="array" ref="AA46:AE46">TRANSPOSE(_xlfn._xlws.FILTER(
   Drills_Drill,
   (Drills_Competency=$E46)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46" s="4" t="str">
        <v>Dynamic Stretching Routine</v>
      </c>
      <c r="AC46" s="4" t="str">
        <v>Sprints</v>
      </c>
      <c r="AD46" s="4" t="str">
        <v>Chalk Talk</v>
      </c>
      <c r="AE46" s="4" t="str">
        <v>Water Break</v>
      </c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</row>
    <row r="47" spans="2:43" x14ac:dyDescent="0.25">
      <c r="B47" s="127"/>
      <c r="C47" s="133"/>
      <c r="D47" s="55">
        <v>5.5555555555555558E-3</v>
      </c>
      <c r="E47" s="50" t="s">
        <v>49</v>
      </c>
      <c r="F47" s="7" t="s">
        <v>89</v>
      </c>
      <c r="G47" s="53">
        <v>1</v>
      </c>
      <c r="AA47" s="4" t="str" cm="1">
        <f t="array" ref="AA47:AF47">TRANSPOSE(_xlfn._xlws.FILTER(
   Drills_Drill,
   (Drills_Competency=$E47)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Playbook - Walkthrough</v>
      </c>
      <c r="AB47" s="4" t="str">
        <v>QB/WR Pass Routes</v>
      </c>
      <c r="AC47" s="4" t="str">
        <v>QB/RB Handoff Drill</v>
      </c>
      <c r="AD47" s="4" t="str">
        <v>QB/RB Toss/Pitch Drill</v>
      </c>
      <c r="AE47" s="4" t="str">
        <v>QB/RB Handoff Cut Drill</v>
      </c>
      <c r="AF47" s="4" t="str">
        <v>Playbook - Full Speed</v>
      </c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</row>
    <row r="48" spans="2:43" x14ac:dyDescent="0.25">
      <c r="B48" s="127"/>
      <c r="C48" s="133"/>
      <c r="D48" s="55">
        <v>5.5555555555555558E-3</v>
      </c>
      <c r="E48" s="50" t="s">
        <v>48</v>
      </c>
      <c r="F48" s="7" t="s">
        <v>115</v>
      </c>
      <c r="G48" s="53">
        <v>2</v>
      </c>
      <c r="AA48" s="4" t="str" cm="1">
        <f t="array" ref="AA48:AF48">TRANSPOSE(_xlfn._xlws.FILTER(
   Drills_Drill,
   (Drills_Competency=$E48)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Flag Pulling Drills</v>
      </c>
      <c r="AB48" s="4" t="str">
        <v>LB Pursuit Drill (Toss)</v>
      </c>
      <c r="AC48" s="4" t="str">
        <v>Safety Pursuit Drill (Sideline Tackle)</v>
      </c>
      <c r="AD48" s="4" t="str">
        <v>Man to Man Responsibilities/Walkthrough</v>
      </c>
      <c r="AE48" s="4" t="str">
        <v>Zone Responsibilities/Walkthrough</v>
      </c>
      <c r="AF48" s="4" t="str">
        <v>Zone Strong Man Responsibilities/Walkthrough</v>
      </c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</row>
    <row r="49" spans="2:43" x14ac:dyDescent="0.25">
      <c r="B49" s="127"/>
      <c r="C49" s="133"/>
      <c r="D49" s="55">
        <v>5.5555555555555558E-3</v>
      </c>
      <c r="E49" s="50" t="s">
        <v>48</v>
      </c>
      <c r="F49" s="7" t="s">
        <v>177</v>
      </c>
      <c r="G49" s="53">
        <v>3</v>
      </c>
      <c r="AA49" s="4" t="str" cm="1">
        <f t="array" ref="AA49:AF49">TRANSPOSE(_xlfn._xlws.FILTER(
   Drills_Drill,
   (Drills_Competency=$E49)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Flag Pulling Drills</v>
      </c>
      <c r="AB49" s="4" t="str">
        <v>LB Pursuit Drill (Toss)</v>
      </c>
      <c r="AC49" s="4" t="str">
        <v>Safety Pursuit Drill (Sideline Tackle)</v>
      </c>
      <c r="AD49" s="4" t="str">
        <v>Man to Man Responsibilities/Walkthrough</v>
      </c>
      <c r="AE49" s="4" t="str">
        <v>Zone Responsibilities/Walkthrough</v>
      </c>
      <c r="AF49" s="4" t="str">
        <v>Zone Strong Man Responsibilities/Walkthrough</v>
      </c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</row>
    <row r="50" spans="2:43" x14ac:dyDescent="0.25">
      <c r="B50" s="127"/>
      <c r="C50" s="133"/>
      <c r="D50" s="55">
        <v>5.5555555555555558E-3</v>
      </c>
      <c r="E50" s="50" t="s">
        <v>62</v>
      </c>
      <c r="F50" s="7" t="s">
        <v>105</v>
      </c>
      <c r="G50" s="53">
        <v>4</v>
      </c>
      <c r="AA50" s="4" t="str" cm="1">
        <f t="array" ref="AA50:AG50">TRANSPOSE(_xlfn._xlws.FILTER(
   Drills_Drill,
   (Drills_Competency=$E50)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2 on 2 - LB Switch or Stick (Communication)</v>
      </c>
      <c r="AB50" s="4" t="str">
        <v>1 on 1 - Pursuit Guantlet</v>
      </c>
      <c r="AC50" s="4" t="str">
        <v>1 on 1 - Handoff Gauntlet</v>
      </c>
      <c r="AD50" s="4" t="str">
        <v>1 on 1 - Toss/Pitch Pursuit</v>
      </c>
      <c r="AE50" s="4" t="str">
        <v>1 on 1 - Pass Coverage</v>
      </c>
      <c r="AF50" s="4" t="str">
        <v>Red Rover</v>
      </c>
      <c r="AG50" s="4" t="str">
        <v>Box Drill Relay</v>
      </c>
      <c r="AH50" s="4"/>
      <c r="AI50" s="4"/>
      <c r="AJ50" s="4"/>
      <c r="AK50" s="4"/>
      <c r="AL50" s="4"/>
      <c r="AM50" s="4"/>
      <c r="AN50" s="4"/>
      <c r="AO50" s="4"/>
      <c r="AP50" s="4"/>
      <c r="AQ50" s="4"/>
    </row>
    <row r="51" spans="2:43" x14ac:dyDescent="0.25">
      <c r="B51" s="127"/>
      <c r="C51" s="133"/>
      <c r="D51" s="55">
        <v>3.472222222222222E-3</v>
      </c>
      <c r="E51" s="50" t="s">
        <v>100</v>
      </c>
      <c r="F51" s="7" t="s">
        <v>101</v>
      </c>
      <c r="G51" s="53" t="s">
        <v>11</v>
      </c>
      <c r="AA51" s="4" t="str" cm="1">
        <f t="array" ref="AA51:AE51">TRANSPOSE(_xlfn._xlws.FILTER(
   Drills_Drill,
   (Drills_Competency=$E51)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51" s="4" t="str">
        <v>Dynamic Stretching Routine</v>
      </c>
      <c r="AC51" s="4" t="str">
        <v>Sprints</v>
      </c>
      <c r="AD51" s="4" t="str">
        <v>Chalk Talk</v>
      </c>
      <c r="AE51" s="4" t="str">
        <v>Water Break</v>
      </c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</row>
    <row r="52" spans="2:43" x14ac:dyDescent="0.25">
      <c r="B52" s="127"/>
      <c r="C52" s="133"/>
      <c r="D52" s="55"/>
      <c r="E52" s="50"/>
      <c r="F52" s="7"/>
      <c r="G52" s="53"/>
      <c r="AA52" s="4" t="str" cm="1">
        <f t="array" ref="AA52">TRANSPOSE(_xlfn._xlws.FILTER(
   Drills_Drill,
   (Drills_Competency=$E52)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</row>
    <row r="53" spans="2:43" x14ac:dyDescent="0.25">
      <c r="B53" s="127"/>
      <c r="C53" s="133"/>
      <c r="D53" s="55"/>
      <c r="E53" s="50"/>
      <c r="F53" s="7"/>
      <c r="G53" s="53"/>
      <c r="AA53" s="4" t="str" cm="1">
        <f t="array" ref="AA53">TRANSPOSE(_xlfn._xlws.FILTER(
   Drills_Drill,
   (Drills_Competency=$E53)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</row>
    <row r="54" spans="2:43" x14ac:dyDescent="0.25">
      <c r="B54" s="127"/>
      <c r="C54" s="133"/>
      <c r="D54" s="55"/>
      <c r="E54" s="50"/>
      <c r="F54" s="7"/>
      <c r="G54" s="53"/>
      <c r="AA54" s="4" t="str" cm="1">
        <f t="array" ref="AA54">TRANSPOSE(_xlfn._xlws.FILTER(
   Drills_Drill,
   (Drills_Competency=$E54)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</row>
    <row r="55" spans="2:43" x14ac:dyDescent="0.25">
      <c r="B55" s="127"/>
      <c r="C55" s="133"/>
      <c r="D55" s="55"/>
      <c r="E55" s="50"/>
      <c r="F55" s="7"/>
      <c r="G55" s="53"/>
      <c r="AA55" s="4" t="str" cm="1">
        <f t="array" ref="AA55">TRANSPOSE(_xlfn._xlws.FILTER(
   Drills_Drill,
   (Drills_Competency=$E55)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</row>
    <row r="56" spans="2:43" x14ac:dyDescent="0.25">
      <c r="B56" s="127"/>
      <c r="C56" s="133"/>
      <c r="D56" s="55"/>
      <c r="E56" s="50"/>
      <c r="F56" s="7"/>
      <c r="G56" s="53"/>
      <c r="AA56" s="4" t="str" cm="1">
        <f t="array" ref="AA56">TRANSPOSE(_xlfn._xlws.FILTER(
   Drills_Drill,
   (Drills_Competency=$E56)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</row>
    <row r="57" spans="2:43" ht="15.75" thickBot="1" x14ac:dyDescent="0.3">
      <c r="B57" s="128"/>
      <c r="C57" s="134"/>
      <c r="D57" s="56"/>
      <c r="E57" s="51"/>
      <c r="F57" s="52"/>
      <c r="G57" s="54"/>
      <c r="AA57" s="4" t="str" cm="1">
        <f t="array" ref="AA57">TRANSPOSE(_xlfn._xlws.FILTER(
   Drills_Drill,
   (Drills_Competency=$E57)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</row>
    <row r="58" spans="2:43" x14ac:dyDescent="0.25">
      <c r="B58" s="126" t="s">
        <v>134</v>
      </c>
      <c r="C58" s="132">
        <f>IF(B58="","",SUM(D58:D75))</f>
        <v>6.1805555555555565E-2</v>
      </c>
      <c r="D58" s="55">
        <v>1.3888888888888889E-3</v>
      </c>
      <c r="E58" s="50" t="s">
        <v>100</v>
      </c>
      <c r="F58" s="7" t="s">
        <v>103</v>
      </c>
      <c r="G58" s="53" t="s">
        <v>11</v>
      </c>
      <c r="AA58" s="4" t="str" cm="1">
        <f t="array" ref="AA58:AE58">TRANSPOSE(_xlfn._xlws.FILTER(
   Drills_Drill,
   (Drills_Competency=$E58)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58" s="4" t="str">
        <v>Dynamic Stretching Routine</v>
      </c>
      <c r="AC58" s="4" t="str">
        <v>Sprints</v>
      </c>
      <c r="AD58" s="4" t="str">
        <v>Chalk Talk</v>
      </c>
      <c r="AE58" s="4" t="str">
        <v>Water Break</v>
      </c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</row>
    <row r="59" spans="2:43" x14ac:dyDescent="0.25">
      <c r="B59" s="127"/>
      <c r="C59" s="133"/>
      <c r="D59" s="55">
        <v>1.0416666666666666E-2</v>
      </c>
      <c r="E59" s="50" t="s">
        <v>100</v>
      </c>
      <c r="F59" s="7" t="s">
        <v>61</v>
      </c>
      <c r="G59" s="53" t="s">
        <v>11</v>
      </c>
      <c r="AA59" s="4" t="str" cm="1">
        <f t="array" ref="AA59:AE59">TRANSPOSE(_xlfn._xlws.FILTER(
   Drills_Drill,
   (Drills_Competency=$E59)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59" s="4" t="str">
        <v>Dynamic Stretching Routine</v>
      </c>
      <c r="AC59" s="4" t="str">
        <v>Sprints</v>
      </c>
      <c r="AD59" s="4" t="str">
        <v>Chalk Talk</v>
      </c>
      <c r="AE59" s="4" t="str">
        <v>Water Break</v>
      </c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</row>
    <row r="60" spans="2:43" x14ac:dyDescent="0.25">
      <c r="B60" s="127"/>
      <c r="C60" s="133"/>
      <c r="D60" s="55">
        <v>5.5555555555555558E-3</v>
      </c>
      <c r="E60" s="50" t="s">
        <v>49</v>
      </c>
      <c r="F60" s="7" t="s">
        <v>95</v>
      </c>
      <c r="G60" s="53">
        <v>1</v>
      </c>
      <c r="AA60" s="4" t="str" cm="1">
        <f t="array" ref="AA60:AF60">TRANSPOSE(_xlfn._xlws.FILTER(
   Drills_Drill,
   (Drills_Competency=$E60)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Playbook - Walkthrough</v>
      </c>
      <c r="AB60" s="4" t="str">
        <v>QB/WR Pass Routes</v>
      </c>
      <c r="AC60" s="4" t="str">
        <v>QB/RB Handoff Drill</v>
      </c>
      <c r="AD60" s="4" t="str">
        <v>QB/RB Toss/Pitch Drill</v>
      </c>
      <c r="AE60" s="4" t="str">
        <v>QB/RB Handoff Cut Drill</v>
      </c>
      <c r="AF60" s="4" t="str">
        <v>Playbook - Full Speed</v>
      </c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</row>
    <row r="61" spans="2:43" x14ac:dyDescent="0.25">
      <c r="B61" s="127"/>
      <c r="C61" s="133"/>
      <c r="D61" s="55">
        <v>5.5555555555555558E-3</v>
      </c>
      <c r="E61" s="50" t="s">
        <v>47</v>
      </c>
      <c r="F61" s="7" t="s">
        <v>130</v>
      </c>
      <c r="G61" s="53">
        <v>2</v>
      </c>
      <c r="AA61" s="4" t="str" cm="1">
        <f t="array" ref="AA61:AO61">TRANSPOSE(_xlfn._xlws.FILTER(
   Drills_Drill,
   (Drills_Competency=$E61)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Receiving/Catching a ball</v>
      </c>
      <c r="AB61" s="4" t="str">
        <v>QB Footwork - 3 Step Drop</v>
      </c>
      <c r="AC61" s="4" t="str">
        <v>QB Footwork - Fake Handoff Rollout</v>
      </c>
      <c r="AD61" s="4" t="str">
        <v>QB Footwork - Toss/Pitch</v>
      </c>
      <c r="AE61" s="4" t="str">
        <v>Receiver Stance - First Step Explosion</v>
      </c>
      <c r="AF61" s="4" t="str">
        <v>RB Stance - First Step Explosion</v>
      </c>
      <c r="AG61" s="4" t="str">
        <v>3 Point Stance - First Step Explosion</v>
      </c>
      <c r="AH61" s="4" t="str">
        <v>Cadence Quick Sprint</v>
      </c>
      <c r="AI61" s="4" t="str">
        <v>Handoff footwork - RB</v>
      </c>
      <c r="AJ61" s="4" t="str">
        <v>Handoff footwork - QB</v>
      </c>
      <c r="AK61" s="4" t="str">
        <v>Handoff footwork - QB &amp; RB</v>
      </c>
      <c r="AL61" s="4" t="str">
        <v>Pass Patterns - WR</v>
      </c>
      <c r="AM61" s="4" t="str">
        <v>Ball Security Overview</v>
      </c>
      <c r="AN61" s="4" t="str">
        <v>Stance Simon Says</v>
      </c>
      <c r="AO61" s="4" t="str">
        <v>Turn and Burn</v>
      </c>
      <c r="AP61" s="4"/>
      <c r="AQ61" s="4"/>
    </row>
    <row r="62" spans="2:43" x14ac:dyDescent="0.25">
      <c r="B62" s="127"/>
      <c r="C62" s="133"/>
      <c r="D62" s="55">
        <v>5.5555555555555558E-3</v>
      </c>
      <c r="E62" s="50" t="s">
        <v>62</v>
      </c>
      <c r="F62" s="7" t="s">
        <v>118</v>
      </c>
      <c r="G62" s="53">
        <v>3</v>
      </c>
      <c r="AA62" s="4" t="str" cm="1">
        <f t="array" ref="AA62:AG62">TRANSPOSE(_xlfn._xlws.FILTER(
   Drills_Drill,
   (Drills_Competency=$E62)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2 on 2 - LB Switch or Stick (Communication)</v>
      </c>
      <c r="AB62" s="4" t="str">
        <v>1 on 1 - Pursuit Guantlet</v>
      </c>
      <c r="AC62" s="4" t="str">
        <v>1 on 1 - Handoff Gauntlet</v>
      </c>
      <c r="AD62" s="4" t="str">
        <v>1 on 1 - Toss/Pitch Pursuit</v>
      </c>
      <c r="AE62" s="4" t="str">
        <v>1 on 1 - Pass Coverage</v>
      </c>
      <c r="AF62" s="4" t="str">
        <v>Red Rover</v>
      </c>
      <c r="AG62" s="4" t="str">
        <v>Box Drill Relay</v>
      </c>
      <c r="AH62" s="4"/>
      <c r="AI62" s="4"/>
      <c r="AJ62" s="4"/>
      <c r="AK62" s="4"/>
      <c r="AL62" s="4"/>
      <c r="AM62" s="4"/>
      <c r="AN62" s="4"/>
      <c r="AO62" s="4"/>
      <c r="AP62" s="4"/>
      <c r="AQ62" s="4"/>
    </row>
    <row r="63" spans="2:43" x14ac:dyDescent="0.25">
      <c r="B63" s="127"/>
      <c r="C63" s="133"/>
      <c r="D63" s="55">
        <v>5.5555555555555558E-3</v>
      </c>
      <c r="E63" s="50" t="s">
        <v>62</v>
      </c>
      <c r="F63" s="7" t="s">
        <v>105</v>
      </c>
      <c r="G63" s="53">
        <v>4</v>
      </c>
      <c r="AA63" s="4" t="str" cm="1">
        <f t="array" ref="AA63:AG63">TRANSPOSE(_xlfn._xlws.FILTER(
   Drills_Drill,
   (Drills_Competency=$E63)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2 on 2 - LB Switch or Stick (Communication)</v>
      </c>
      <c r="AB63" s="4" t="str">
        <v>1 on 1 - Pursuit Guantlet</v>
      </c>
      <c r="AC63" s="4" t="str">
        <v>1 on 1 - Handoff Gauntlet</v>
      </c>
      <c r="AD63" s="4" t="str">
        <v>1 on 1 - Toss/Pitch Pursuit</v>
      </c>
      <c r="AE63" s="4" t="str">
        <v>1 on 1 - Pass Coverage</v>
      </c>
      <c r="AF63" s="4" t="str">
        <v>Red Rover</v>
      </c>
      <c r="AG63" s="4" t="str">
        <v>Box Drill Relay</v>
      </c>
      <c r="AH63" s="4"/>
      <c r="AI63" s="4"/>
      <c r="AJ63" s="4"/>
      <c r="AK63" s="4"/>
      <c r="AL63" s="4"/>
      <c r="AM63" s="4"/>
      <c r="AN63" s="4"/>
      <c r="AO63" s="4"/>
      <c r="AP63" s="4"/>
      <c r="AQ63" s="4"/>
    </row>
    <row r="64" spans="2:43" x14ac:dyDescent="0.25">
      <c r="B64" s="127"/>
      <c r="C64" s="133"/>
      <c r="D64" s="55">
        <v>1.3888888888888889E-3</v>
      </c>
      <c r="E64" s="50" t="s">
        <v>100</v>
      </c>
      <c r="F64" s="7" t="s">
        <v>124</v>
      </c>
      <c r="G64" s="53" t="s">
        <v>11</v>
      </c>
      <c r="AA64" s="4" t="str" cm="1">
        <f t="array" ref="AA64:AE64">TRANSPOSE(_xlfn._xlws.FILTER(
   Drills_Drill,
   (Drills_Competency=$E64)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64" s="4" t="str">
        <v>Dynamic Stretching Routine</v>
      </c>
      <c r="AC64" s="4" t="str">
        <v>Sprints</v>
      </c>
      <c r="AD64" s="4" t="str">
        <v>Chalk Talk</v>
      </c>
      <c r="AE64" s="4" t="str">
        <v>Water Break</v>
      </c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</row>
    <row r="65" spans="2:43" x14ac:dyDescent="0.25">
      <c r="B65" s="127"/>
      <c r="C65" s="133"/>
      <c r="D65" s="55">
        <v>1.7361111111111112E-2</v>
      </c>
      <c r="E65" s="50" t="s">
        <v>179</v>
      </c>
      <c r="F65" s="7" t="s">
        <v>180</v>
      </c>
      <c r="G65" s="53" t="s">
        <v>11</v>
      </c>
      <c r="AA65" s="4" t="str" cm="1">
        <f t="array" ref="AA65">TRANSPOSE(_xlfn._xlws.FILTER(
   Drills_Drill,
   (Drills_Competency=$E65)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Playbook Overview</v>
      </c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</row>
    <row r="66" spans="2:43" x14ac:dyDescent="0.25">
      <c r="B66" s="127"/>
      <c r="C66" s="133"/>
      <c r="D66" s="55">
        <v>5.5555555555555558E-3</v>
      </c>
      <c r="E66" s="50" t="s">
        <v>60</v>
      </c>
      <c r="F66" s="7" t="s">
        <v>77</v>
      </c>
      <c r="G66" s="53" t="s">
        <v>11</v>
      </c>
      <c r="AA66" s="4" t="str" cm="1">
        <f t="array" ref="AA66:AE66">TRANSPOSE(_xlfn._xlws.FILTER(
   Drills_Drill,
   (Drills_Competency=$E66)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Relay Sprints</v>
      </c>
      <c r="AB66" s="4" t="str">
        <v>Gauntlet Sprints</v>
      </c>
      <c r="AC66" s="4" t="str">
        <v>Bear Crawls</v>
      </c>
      <c r="AD66" s="4" t="str">
        <v>Burpee Sprints</v>
      </c>
      <c r="AE66" s="4" t="str">
        <v>Grapevine Sprints</v>
      </c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</row>
    <row r="67" spans="2:43" x14ac:dyDescent="0.25">
      <c r="B67" s="127"/>
      <c r="C67" s="133"/>
      <c r="D67" s="55">
        <v>3.472222222222222E-3</v>
      </c>
      <c r="E67" s="50" t="s">
        <v>100</v>
      </c>
      <c r="F67" s="7" t="s">
        <v>101</v>
      </c>
      <c r="G67" s="53" t="s">
        <v>11</v>
      </c>
      <c r="AA67" s="4" t="str" cm="1">
        <f t="array" ref="AA67:AE67">TRANSPOSE(_xlfn._xlws.FILTER(
   Drills_Drill,
   (Drills_Competency=$E67)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67" s="4" t="str">
        <v>Dynamic Stretching Routine</v>
      </c>
      <c r="AC67" s="4" t="str">
        <v>Sprints</v>
      </c>
      <c r="AD67" s="4" t="str">
        <v>Chalk Talk</v>
      </c>
      <c r="AE67" s="4" t="str">
        <v>Water Break</v>
      </c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</row>
    <row r="68" spans="2:43" x14ac:dyDescent="0.25">
      <c r="B68" s="127"/>
      <c r="C68" s="133"/>
      <c r="D68" s="55"/>
      <c r="E68" s="50"/>
      <c r="F68" s="7"/>
      <c r="G68" s="53"/>
      <c r="AA68" s="4" t="str" cm="1">
        <f t="array" ref="AA68">TRANSPOSE(_xlfn._xlws.FILTER(
   Drills_Drill,
   (Drills_Competency=$E68)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</row>
    <row r="69" spans="2:43" x14ac:dyDescent="0.25">
      <c r="B69" s="127"/>
      <c r="C69" s="133"/>
      <c r="D69" s="55"/>
      <c r="E69" s="50"/>
      <c r="F69" s="7"/>
      <c r="G69" s="53"/>
      <c r="AA69" s="4" t="str" cm="1">
        <f t="array" ref="AA69">TRANSPOSE(_xlfn._xlws.FILTER(
   Drills_Drill,
   (Drills_Competency=$E69)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</row>
    <row r="70" spans="2:43" x14ac:dyDescent="0.25">
      <c r="B70" s="127"/>
      <c r="C70" s="133"/>
      <c r="D70" s="55"/>
      <c r="E70" s="50"/>
      <c r="F70" s="7"/>
      <c r="G70" s="53"/>
      <c r="AA70" s="4" t="str" cm="1">
        <f t="array" ref="AA70">TRANSPOSE(_xlfn._xlws.FILTER(
   Drills_Drill,
   (Drills_Competency=$E70)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</row>
    <row r="71" spans="2:43" x14ac:dyDescent="0.25">
      <c r="B71" s="127"/>
      <c r="C71" s="133"/>
      <c r="D71" s="55"/>
      <c r="E71" s="50"/>
      <c r="F71" s="7"/>
      <c r="G71" s="53"/>
      <c r="AA71" s="4" t="str" cm="1">
        <f t="array" ref="AA71">TRANSPOSE(_xlfn._xlws.FILTER(
   Drills_Drill,
   (Drills_Competency=$E71)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</row>
    <row r="72" spans="2:43" x14ac:dyDescent="0.25">
      <c r="B72" s="127"/>
      <c r="C72" s="133"/>
      <c r="D72" s="55"/>
      <c r="E72" s="50"/>
      <c r="F72" s="7"/>
      <c r="G72" s="53"/>
      <c r="AA72" s="4" t="str" cm="1">
        <f t="array" ref="AA72">TRANSPOSE(_xlfn._xlws.FILTER(
   Drills_Drill,
   (Drills_Competency=$E72)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</row>
    <row r="73" spans="2:43" x14ac:dyDescent="0.25">
      <c r="B73" s="127"/>
      <c r="C73" s="133"/>
      <c r="D73" s="55"/>
      <c r="E73" s="50"/>
      <c r="F73" s="7"/>
      <c r="G73" s="53"/>
      <c r="AA73" s="4" t="str" cm="1">
        <f t="array" ref="AA73">TRANSPOSE(_xlfn._xlws.FILTER(
   Drills_Drill,
   (Drills_Competency=$E73)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</row>
    <row r="74" spans="2:43" x14ac:dyDescent="0.25">
      <c r="B74" s="127"/>
      <c r="C74" s="133"/>
      <c r="D74" s="55"/>
      <c r="E74" s="50"/>
      <c r="F74" s="7"/>
      <c r="G74" s="53"/>
      <c r="AA74" s="4" t="str" cm="1">
        <f t="array" ref="AA74">TRANSPOSE(_xlfn._xlws.FILTER(
   Drills_Drill,
   (Drills_Competency=$E74)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</row>
    <row r="75" spans="2:43" ht="15.75" thickBot="1" x14ac:dyDescent="0.3">
      <c r="B75" s="128"/>
      <c r="C75" s="134"/>
      <c r="D75" s="56"/>
      <c r="E75" s="51"/>
      <c r="F75" s="52"/>
      <c r="G75" s="54"/>
      <c r="AA75" s="4" t="str" cm="1">
        <f t="array" ref="AA75">TRANSPOSE(_xlfn._xlws.FILTER(
   Drills_Drill,
   (Drills_Competency=$E75)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</row>
    <row r="76" spans="2:43" ht="14.25" customHeight="1" x14ac:dyDescent="0.25">
      <c r="B76" s="126" t="s">
        <v>135</v>
      </c>
      <c r="C76" s="132">
        <f>IF(B76="","",SUM(D76:D93))</f>
        <v>0</v>
      </c>
      <c r="D76" s="55"/>
      <c r="E76" s="50"/>
      <c r="F76" s="7"/>
      <c r="G76" s="53"/>
      <c r="AA76" s="4" t="str" cm="1">
        <f t="array" ref="AA76">TRANSPOSE(_xlfn._xlws.FILTER(
   Drills_Drill,
   (Drills_Competency=$E76)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</row>
    <row r="77" spans="2:43" x14ac:dyDescent="0.25">
      <c r="B77" s="127"/>
      <c r="C77" s="133"/>
      <c r="D77" s="55"/>
      <c r="E77" s="50"/>
      <c r="F77" s="7"/>
      <c r="G77" s="53"/>
      <c r="AA77" s="4" t="str" cm="1">
        <f t="array" ref="AA77">TRANSPOSE(_xlfn._xlws.FILTER(
   Drills_Drill,
   (Drills_Competency=$E77)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</row>
    <row r="78" spans="2:43" x14ac:dyDescent="0.25">
      <c r="B78" s="127"/>
      <c r="C78" s="133"/>
      <c r="D78" s="55"/>
      <c r="E78" s="50"/>
      <c r="F78" s="7"/>
      <c r="G78" s="53"/>
      <c r="AA78" s="4" t="str" cm="1">
        <f t="array" ref="AA78">TRANSPOSE(_xlfn._xlws.FILTER(
   Drills_Drill,
   (Drills_Competency=$E78)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</row>
    <row r="79" spans="2:43" x14ac:dyDescent="0.25">
      <c r="B79" s="127"/>
      <c r="C79" s="133"/>
      <c r="D79" s="55"/>
      <c r="E79" s="50"/>
      <c r="F79" s="7"/>
      <c r="G79" s="53"/>
      <c r="AA79" s="4" t="str" cm="1">
        <f t="array" ref="AA79">TRANSPOSE(_xlfn._xlws.FILTER(
   Drills_Drill,
   (Drills_Competency=$E79)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</row>
    <row r="80" spans="2:43" x14ac:dyDescent="0.25">
      <c r="B80" s="127"/>
      <c r="C80" s="133"/>
      <c r="D80" s="55"/>
      <c r="E80" s="50"/>
      <c r="F80" s="7"/>
      <c r="G80" s="53"/>
      <c r="AA80" s="4" t="str" cm="1">
        <f t="array" ref="AA80">TRANSPOSE(_xlfn._xlws.FILTER(
   Drills_Drill,
   (Drills_Competency=$E80)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</row>
    <row r="81" spans="2:43" x14ac:dyDescent="0.25">
      <c r="B81" s="127"/>
      <c r="C81" s="133"/>
      <c r="D81" s="55"/>
      <c r="E81" s="50"/>
      <c r="F81" s="7"/>
      <c r="G81" s="53"/>
      <c r="AA81" s="4" t="str" cm="1">
        <f t="array" ref="AA81">TRANSPOSE(_xlfn._xlws.FILTER(
   Drills_Drill,
   (Drills_Competency=$E81)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</row>
    <row r="82" spans="2:43" x14ac:dyDescent="0.25">
      <c r="B82" s="127"/>
      <c r="C82" s="133"/>
      <c r="D82" s="55"/>
      <c r="E82" s="50"/>
      <c r="F82" s="7"/>
      <c r="G82" s="53"/>
      <c r="AA82" s="4" t="str" cm="1">
        <f t="array" ref="AA82">TRANSPOSE(_xlfn._xlws.FILTER(
   Drills_Drill,
   (Drills_Competency=$E82)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</row>
    <row r="83" spans="2:43" x14ac:dyDescent="0.25">
      <c r="B83" s="127"/>
      <c r="C83" s="133"/>
      <c r="D83" s="55"/>
      <c r="E83" s="50"/>
      <c r="F83" s="7"/>
      <c r="G83" s="53"/>
      <c r="AA83" s="4" t="str" cm="1">
        <f t="array" ref="AA83">TRANSPOSE(_xlfn._xlws.FILTER(
   Drills_Drill,
   (Drills_Competency=$E83)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</row>
    <row r="84" spans="2:43" x14ac:dyDescent="0.25">
      <c r="B84" s="127"/>
      <c r="C84" s="133"/>
      <c r="D84" s="55"/>
      <c r="E84" s="50"/>
      <c r="F84" s="7"/>
      <c r="G84" s="53"/>
      <c r="AA84" s="4" t="str" cm="1">
        <f t="array" ref="AA84">TRANSPOSE(_xlfn._xlws.FILTER(
   Drills_Drill,
   (Drills_Competency=$E84)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</row>
    <row r="85" spans="2:43" x14ac:dyDescent="0.25">
      <c r="B85" s="127"/>
      <c r="C85" s="133"/>
      <c r="D85" s="55"/>
      <c r="E85" s="50"/>
      <c r="F85" s="7"/>
      <c r="G85" s="53"/>
      <c r="AA85" s="4" t="str" cm="1">
        <f t="array" ref="AA85">TRANSPOSE(_xlfn._xlws.FILTER(
   Drills_Drill,
   (Drills_Competency=$E85)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</row>
    <row r="86" spans="2:43" x14ac:dyDescent="0.25">
      <c r="B86" s="127"/>
      <c r="C86" s="133"/>
      <c r="D86" s="55"/>
      <c r="E86" s="50"/>
      <c r="F86" s="7"/>
      <c r="G86" s="53"/>
      <c r="AA86" s="4" t="str" cm="1">
        <f t="array" ref="AA86">TRANSPOSE(_xlfn._xlws.FILTER(
   Drills_Drill,
   (Drills_Competency=$E86)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</row>
    <row r="87" spans="2:43" x14ac:dyDescent="0.25">
      <c r="B87" s="127"/>
      <c r="C87" s="133"/>
      <c r="D87" s="55"/>
      <c r="E87" s="50"/>
      <c r="F87" s="7"/>
      <c r="G87" s="53"/>
      <c r="AA87" s="4" t="str" cm="1">
        <f t="array" ref="AA87">TRANSPOSE(_xlfn._xlws.FILTER(
   Drills_Drill,
   (Drills_Competency=$E87)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</row>
    <row r="88" spans="2:43" x14ac:dyDescent="0.25">
      <c r="B88" s="127"/>
      <c r="C88" s="133"/>
      <c r="D88" s="55"/>
      <c r="E88" s="50"/>
      <c r="F88" s="7"/>
      <c r="G88" s="53"/>
      <c r="AA88" s="4" t="str" cm="1">
        <f t="array" ref="AA88">TRANSPOSE(_xlfn._xlws.FILTER(
   Drills_Drill,
   (Drills_Competency=$E88)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</row>
    <row r="89" spans="2:43" x14ac:dyDescent="0.25">
      <c r="B89" s="127"/>
      <c r="C89" s="133"/>
      <c r="D89" s="55"/>
      <c r="E89" s="50"/>
      <c r="F89" s="7"/>
      <c r="G89" s="53"/>
      <c r="AA89" s="4" t="str" cm="1">
        <f t="array" ref="AA89">TRANSPOSE(_xlfn._xlws.FILTER(
   Drills_Drill,
   (Drills_Competency=$E89)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</row>
    <row r="90" spans="2:43" x14ac:dyDescent="0.25">
      <c r="B90" s="127"/>
      <c r="C90" s="133"/>
      <c r="D90" s="55"/>
      <c r="E90" s="50"/>
      <c r="F90" s="7"/>
      <c r="G90" s="53"/>
      <c r="AA90" s="4" t="str" cm="1">
        <f t="array" ref="AA90">TRANSPOSE(_xlfn._xlws.FILTER(
   Drills_Drill,
   (Drills_Competency=$E90)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</row>
    <row r="91" spans="2:43" x14ac:dyDescent="0.25">
      <c r="B91" s="127"/>
      <c r="C91" s="133"/>
      <c r="D91" s="55"/>
      <c r="E91" s="50"/>
      <c r="F91" s="7"/>
      <c r="G91" s="53"/>
      <c r="AA91" s="4" t="str" cm="1">
        <f t="array" ref="AA91">TRANSPOSE(_xlfn._xlws.FILTER(
   Drills_Drill,
   (Drills_Competency=$E91)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</row>
    <row r="92" spans="2:43" x14ac:dyDescent="0.25">
      <c r="B92" s="127"/>
      <c r="C92" s="133"/>
      <c r="D92" s="55"/>
      <c r="E92" s="50"/>
      <c r="F92" s="7"/>
      <c r="G92" s="53"/>
      <c r="AA92" s="4" t="str" cm="1">
        <f t="array" ref="AA92">TRANSPOSE(_xlfn._xlws.FILTER(
   Drills_Drill,
   (Drills_Competency=$E92)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</row>
    <row r="93" spans="2:43" ht="15.75" thickBot="1" x14ac:dyDescent="0.3">
      <c r="B93" s="128"/>
      <c r="C93" s="134"/>
      <c r="D93" s="56"/>
      <c r="E93" s="51"/>
      <c r="F93" s="52"/>
      <c r="G93" s="54"/>
      <c r="AA93" s="4" t="str" cm="1">
        <f t="array" ref="AA93">TRANSPOSE(_xlfn._xlws.FILTER(
   Drills_Drill,
   (Drills_Competency=$E93)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</row>
    <row r="94" spans="2:43" ht="14.25" customHeight="1" x14ac:dyDescent="0.25">
      <c r="B94" s="126" t="s">
        <v>136</v>
      </c>
      <c r="C94" s="132">
        <f>IF(B94="","",SUM(D94:D111))</f>
        <v>0</v>
      </c>
      <c r="D94" s="55"/>
      <c r="E94" s="50"/>
      <c r="F94" s="7"/>
      <c r="G94" s="53"/>
      <c r="AA94" s="4" t="str" cm="1">
        <f t="array" ref="AA94">TRANSPOSE(_xlfn._xlws.FILTER(
   Drills_Drill,
   (Drills_Competency=$E94)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</row>
    <row r="95" spans="2:43" x14ac:dyDescent="0.25">
      <c r="B95" s="127"/>
      <c r="C95" s="133"/>
      <c r="D95" s="55"/>
      <c r="E95" s="50"/>
      <c r="F95" s="7"/>
      <c r="G95" s="53"/>
      <c r="AA95" s="4" t="str" cm="1">
        <f t="array" ref="AA95">TRANSPOSE(_xlfn._xlws.FILTER(
   Drills_Drill,
   (Drills_Competency=$E95)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</row>
    <row r="96" spans="2:43" x14ac:dyDescent="0.25">
      <c r="B96" s="127"/>
      <c r="C96" s="133"/>
      <c r="D96" s="55"/>
      <c r="E96" s="50"/>
      <c r="F96" s="7"/>
      <c r="G96" s="53"/>
      <c r="AA96" s="4" t="str" cm="1">
        <f t="array" ref="AA96">TRANSPOSE(_xlfn._xlws.FILTER(
   Drills_Drill,
   (Drills_Competency=$E96)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</row>
    <row r="97" spans="2:43" x14ac:dyDescent="0.25">
      <c r="B97" s="127"/>
      <c r="C97" s="133"/>
      <c r="D97" s="55"/>
      <c r="E97" s="50"/>
      <c r="F97" s="7"/>
      <c r="G97" s="53"/>
      <c r="AA97" s="4" t="str" cm="1">
        <f t="array" ref="AA97">TRANSPOSE(_xlfn._xlws.FILTER(
   Drills_Drill,
   (Drills_Competency=$E97)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</row>
    <row r="98" spans="2:43" x14ac:dyDescent="0.25">
      <c r="B98" s="127"/>
      <c r="C98" s="133"/>
      <c r="D98" s="55"/>
      <c r="E98" s="50"/>
      <c r="F98" s="7"/>
      <c r="G98" s="53"/>
      <c r="AA98" s="4" t="str" cm="1">
        <f t="array" ref="AA98">TRANSPOSE(_xlfn._xlws.FILTER(
   Drills_Drill,
   (Drills_Competency=$E98)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</row>
    <row r="99" spans="2:43" x14ac:dyDescent="0.25">
      <c r="B99" s="127"/>
      <c r="C99" s="133"/>
      <c r="D99" s="55"/>
      <c r="E99" s="50"/>
      <c r="F99" s="7"/>
      <c r="G99" s="53"/>
      <c r="AA99" s="4" t="str" cm="1">
        <f t="array" ref="AA99">TRANSPOSE(_xlfn._xlws.FILTER(
   Drills_Drill,
   (Drills_Competency=$E99)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</row>
    <row r="100" spans="2:43" x14ac:dyDescent="0.25">
      <c r="B100" s="127"/>
      <c r="C100" s="133"/>
      <c r="D100" s="55"/>
      <c r="E100" s="50"/>
      <c r="F100" s="7"/>
      <c r="G100" s="53"/>
      <c r="AA100" s="4" t="str" cm="1">
        <f t="array" ref="AA100">TRANSPOSE(_xlfn._xlws.FILTER(
   Drills_Drill,
   (Drills_Competency=$E100)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</row>
    <row r="101" spans="2:43" x14ac:dyDescent="0.25">
      <c r="B101" s="127"/>
      <c r="C101" s="133"/>
      <c r="D101" s="55"/>
      <c r="E101" s="50"/>
      <c r="F101" s="7"/>
      <c r="G101" s="53"/>
      <c r="AA101" s="4" t="str" cm="1">
        <f t="array" ref="AA101">TRANSPOSE(_xlfn._xlws.FILTER(
   Drills_Drill,
   (Drills_Competency=$E101)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</row>
    <row r="102" spans="2:43" x14ac:dyDescent="0.25">
      <c r="B102" s="127"/>
      <c r="C102" s="133"/>
      <c r="D102" s="55"/>
      <c r="E102" s="50"/>
      <c r="F102" s="7"/>
      <c r="G102" s="53"/>
      <c r="AA102" s="4" t="str" cm="1">
        <f t="array" ref="AA102">TRANSPOSE(_xlfn._xlws.FILTER(
   Drills_Drill,
   (Drills_Competency=$E102)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</row>
    <row r="103" spans="2:43" x14ac:dyDescent="0.25">
      <c r="B103" s="127"/>
      <c r="C103" s="133"/>
      <c r="D103" s="55"/>
      <c r="E103" s="50"/>
      <c r="F103" s="7"/>
      <c r="G103" s="53"/>
      <c r="AA103" s="4" t="str" cm="1">
        <f t="array" ref="AA103">TRANSPOSE(_xlfn._xlws.FILTER(
   Drills_Drill,
   (Drills_Competency=$E103)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</row>
    <row r="104" spans="2:43" x14ac:dyDescent="0.25">
      <c r="B104" s="127"/>
      <c r="C104" s="133"/>
      <c r="D104" s="55"/>
      <c r="E104" s="50"/>
      <c r="F104" s="7"/>
      <c r="G104" s="53"/>
      <c r="AA104" s="4" t="str" cm="1">
        <f t="array" ref="AA104">TRANSPOSE(_xlfn._xlws.FILTER(
   Drills_Drill,
   (Drills_Competency=$E104)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</row>
    <row r="105" spans="2:43" x14ac:dyDescent="0.25">
      <c r="B105" s="127"/>
      <c r="C105" s="133"/>
      <c r="D105" s="55"/>
      <c r="E105" s="50"/>
      <c r="F105" s="7"/>
      <c r="G105" s="53"/>
      <c r="AA105" s="4" t="str" cm="1">
        <f t="array" ref="AA105">TRANSPOSE(_xlfn._xlws.FILTER(
   Drills_Drill,
   (Drills_Competency=$E105)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</row>
    <row r="106" spans="2:43" x14ac:dyDescent="0.25">
      <c r="B106" s="127"/>
      <c r="C106" s="133"/>
      <c r="D106" s="55"/>
      <c r="E106" s="50"/>
      <c r="F106" s="7"/>
      <c r="G106" s="53"/>
      <c r="AA106" s="4" t="str" cm="1">
        <f t="array" ref="AA106">TRANSPOSE(_xlfn._xlws.FILTER(
   Drills_Drill,
   (Drills_Competency=$E106)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</row>
    <row r="107" spans="2:43" x14ac:dyDescent="0.25">
      <c r="B107" s="127"/>
      <c r="C107" s="133"/>
      <c r="D107" s="55"/>
      <c r="E107" s="50"/>
      <c r="F107" s="7"/>
      <c r="G107" s="53"/>
      <c r="AA107" s="4" t="str" cm="1">
        <f t="array" ref="AA107">TRANSPOSE(_xlfn._xlws.FILTER(
   Drills_Drill,
   (Drills_Competency=$E107)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</row>
    <row r="108" spans="2:43" x14ac:dyDescent="0.25">
      <c r="B108" s="127"/>
      <c r="C108" s="133"/>
      <c r="D108" s="55"/>
      <c r="E108" s="50"/>
      <c r="F108" s="7"/>
      <c r="G108" s="53"/>
      <c r="AA108" s="4" t="str" cm="1">
        <f t="array" ref="AA108">TRANSPOSE(_xlfn._xlws.FILTER(
   Drills_Drill,
   (Drills_Competency=$E108)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</row>
    <row r="109" spans="2:43" x14ac:dyDescent="0.25">
      <c r="B109" s="127"/>
      <c r="C109" s="133"/>
      <c r="D109" s="55"/>
      <c r="E109" s="50"/>
      <c r="F109" s="7"/>
      <c r="G109" s="53"/>
      <c r="AA109" s="4" t="str" cm="1">
        <f t="array" ref="AA109">TRANSPOSE(_xlfn._xlws.FILTER(
   Drills_Drill,
   (Drills_Competency=$E109)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</row>
    <row r="110" spans="2:43" x14ac:dyDescent="0.25">
      <c r="B110" s="127"/>
      <c r="C110" s="133"/>
      <c r="D110" s="55"/>
      <c r="E110" s="50"/>
      <c r="F110" s="7"/>
      <c r="G110" s="53"/>
      <c r="AA110" s="4" t="str" cm="1">
        <f t="array" ref="AA110">TRANSPOSE(_xlfn._xlws.FILTER(
   Drills_Drill,
   (Drills_Competency=$E110)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</row>
    <row r="111" spans="2:43" ht="15.75" thickBot="1" x14ac:dyDescent="0.3">
      <c r="B111" s="128"/>
      <c r="C111" s="134"/>
      <c r="D111" s="56"/>
      <c r="E111" s="51"/>
      <c r="F111" s="52"/>
      <c r="G111" s="54"/>
      <c r="AA111" s="4" t="str" cm="1">
        <f t="array" ref="AA111">TRANSPOSE(_xlfn._xlws.FILTER(
   Drills_Drill,
   (Drills_Competency=$E111)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</row>
    <row r="112" spans="2:43" x14ac:dyDescent="0.25">
      <c r="B112" s="126" t="s">
        <v>137</v>
      </c>
      <c r="C112" s="132">
        <f>IF(B112="","",SUM(D112:D129))</f>
        <v>0</v>
      </c>
      <c r="D112" s="55"/>
      <c r="E112" s="50"/>
      <c r="F112" s="7"/>
      <c r="G112" s="53"/>
      <c r="AA112" s="4" t="str" cm="1">
        <f t="array" ref="AA112">TRANSPOSE(_xlfn._xlws.FILTER(
   Drills_Drill,
   (Drills_Competency=$E112)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</row>
    <row r="113" spans="2:43" x14ac:dyDescent="0.25">
      <c r="B113" s="127"/>
      <c r="C113" s="133"/>
      <c r="D113" s="55"/>
      <c r="E113" s="50"/>
      <c r="F113" s="7"/>
      <c r="G113" s="53"/>
      <c r="AA113" s="4" t="str" cm="1">
        <f t="array" ref="AA113">TRANSPOSE(_xlfn._xlws.FILTER(
   Drills_Drill,
   (Drills_Competency=$E113)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</row>
    <row r="114" spans="2:43" x14ac:dyDescent="0.25">
      <c r="B114" s="127"/>
      <c r="C114" s="133"/>
      <c r="D114" s="55"/>
      <c r="E114" s="50"/>
      <c r="F114" s="7"/>
      <c r="G114" s="53"/>
      <c r="AA114" s="4" t="str" cm="1">
        <f t="array" ref="AA114">TRANSPOSE(_xlfn._xlws.FILTER(
   Drills_Drill,
   (Drills_Competency=$E114)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</row>
    <row r="115" spans="2:43" x14ac:dyDescent="0.25">
      <c r="B115" s="127"/>
      <c r="C115" s="133"/>
      <c r="D115" s="55"/>
      <c r="E115" s="50"/>
      <c r="F115" s="7"/>
      <c r="G115" s="53"/>
      <c r="AA115" s="4" t="str" cm="1">
        <f t="array" ref="AA115">TRANSPOSE(_xlfn._xlws.FILTER(
   Drills_Drill,
   (Drills_Competency=$E115)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</row>
    <row r="116" spans="2:43" x14ac:dyDescent="0.25">
      <c r="B116" s="127"/>
      <c r="C116" s="133"/>
      <c r="D116" s="55"/>
      <c r="E116" s="50"/>
      <c r="F116" s="7"/>
      <c r="G116" s="53"/>
      <c r="AA116" s="4" t="str" cm="1">
        <f t="array" ref="AA116">TRANSPOSE(_xlfn._xlws.FILTER(
   Drills_Drill,
   (Drills_Competency=$E116)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</row>
    <row r="117" spans="2:43" x14ac:dyDescent="0.25">
      <c r="B117" s="127"/>
      <c r="C117" s="133"/>
      <c r="D117" s="55"/>
      <c r="E117" s="50"/>
      <c r="F117" s="7"/>
      <c r="G117" s="53"/>
      <c r="AA117" s="4" t="str" cm="1">
        <f t="array" ref="AA117">TRANSPOSE(_xlfn._xlws.FILTER(
   Drills_Drill,
   (Drills_Competency=$E117)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</row>
    <row r="118" spans="2:43" x14ac:dyDescent="0.25">
      <c r="B118" s="127"/>
      <c r="C118" s="133"/>
      <c r="D118" s="55"/>
      <c r="E118" s="50"/>
      <c r="F118" s="7"/>
      <c r="G118" s="53"/>
      <c r="AA118" s="4" t="str" cm="1">
        <f t="array" ref="AA118">TRANSPOSE(_xlfn._xlws.FILTER(
   Drills_Drill,
   (Drills_Competency=$E118)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</row>
    <row r="119" spans="2:43" x14ac:dyDescent="0.25">
      <c r="B119" s="127"/>
      <c r="C119" s="133"/>
      <c r="D119" s="55"/>
      <c r="E119" s="50"/>
      <c r="F119" s="7"/>
      <c r="G119" s="53"/>
      <c r="AA119" s="4" t="str" cm="1">
        <f t="array" ref="AA119">TRANSPOSE(_xlfn._xlws.FILTER(
   Drills_Drill,
   (Drills_Competency=$E119)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</row>
    <row r="120" spans="2:43" x14ac:dyDescent="0.25">
      <c r="B120" s="127"/>
      <c r="C120" s="133"/>
      <c r="D120" s="55"/>
      <c r="E120" s="50"/>
      <c r="F120" s="7"/>
      <c r="G120" s="53"/>
      <c r="AA120" s="4" t="str" cm="1">
        <f t="array" ref="AA120">TRANSPOSE(_xlfn._xlws.FILTER(
   Drills_Drill,
   (Drills_Competency=$E120)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</row>
    <row r="121" spans="2:43" x14ac:dyDescent="0.25">
      <c r="B121" s="127"/>
      <c r="C121" s="133"/>
      <c r="D121" s="55"/>
      <c r="E121" s="50"/>
      <c r="F121" s="7"/>
      <c r="G121" s="53"/>
      <c r="AA121" s="4" t="str" cm="1">
        <f t="array" ref="AA121">TRANSPOSE(_xlfn._xlws.FILTER(
   Drills_Drill,
   (Drills_Competency=$E121)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</row>
    <row r="122" spans="2:43" x14ac:dyDescent="0.25">
      <c r="B122" s="127"/>
      <c r="C122" s="133"/>
      <c r="D122" s="55"/>
      <c r="E122" s="50"/>
      <c r="F122" s="7"/>
      <c r="G122" s="53"/>
      <c r="AA122" s="4" t="str" cm="1">
        <f t="array" ref="AA122">TRANSPOSE(_xlfn._xlws.FILTER(
   Drills_Drill,
   (Drills_Competency=$E122)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</row>
    <row r="123" spans="2:43" x14ac:dyDescent="0.25">
      <c r="B123" s="127"/>
      <c r="C123" s="133"/>
      <c r="D123" s="55"/>
      <c r="E123" s="50"/>
      <c r="F123" s="7"/>
      <c r="G123" s="53"/>
      <c r="AA123" s="4" t="str" cm="1">
        <f t="array" ref="AA123">TRANSPOSE(_xlfn._xlws.FILTER(
   Drills_Drill,
   (Drills_Competency=$E123)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</row>
    <row r="124" spans="2:43" x14ac:dyDescent="0.25">
      <c r="B124" s="127"/>
      <c r="C124" s="133"/>
      <c r="D124" s="55"/>
      <c r="E124" s="50"/>
      <c r="F124" s="7"/>
      <c r="G124" s="53"/>
      <c r="AA124" s="4" t="str" cm="1">
        <f t="array" ref="AA124">TRANSPOSE(_xlfn._xlws.FILTER(
   Drills_Drill,
   (Drills_Competency=$E124)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</row>
    <row r="125" spans="2:43" x14ac:dyDescent="0.25">
      <c r="B125" s="127"/>
      <c r="C125" s="133"/>
      <c r="D125" s="55"/>
      <c r="E125" s="50"/>
      <c r="F125" s="7"/>
      <c r="G125" s="53"/>
      <c r="AA125" s="4" t="str" cm="1">
        <f t="array" ref="AA125">TRANSPOSE(_xlfn._xlws.FILTER(
   Drills_Drill,
   (Drills_Competency=$E125)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</row>
    <row r="126" spans="2:43" x14ac:dyDescent="0.25">
      <c r="B126" s="127"/>
      <c r="C126" s="133"/>
      <c r="D126" s="55"/>
      <c r="E126" s="50"/>
      <c r="F126" s="7"/>
      <c r="G126" s="53"/>
      <c r="AA126" s="4" t="str" cm="1">
        <f t="array" ref="AA126">TRANSPOSE(_xlfn._xlws.FILTER(
   Drills_Drill,
   (Drills_Competency=$E126)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</row>
    <row r="127" spans="2:43" x14ac:dyDescent="0.25">
      <c r="B127" s="127"/>
      <c r="C127" s="133"/>
      <c r="D127" s="55"/>
      <c r="E127" s="50"/>
      <c r="F127" s="7"/>
      <c r="G127" s="53"/>
      <c r="AA127" s="4" t="str" cm="1">
        <f t="array" ref="AA127">TRANSPOSE(_xlfn._xlws.FILTER(
   Drills_Drill,
   (Drills_Competency=$E127)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</row>
    <row r="128" spans="2:43" x14ac:dyDescent="0.25">
      <c r="B128" s="127"/>
      <c r="C128" s="133"/>
      <c r="D128" s="55"/>
      <c r="E128" s="50"/>
      <c r="F128" s="7"/>
      <c r="G128" s="53"/>
      <c r="AA128" s="4" t="str" cm="1">
        <f t="array" ref="AA128">TRANSPOSE(_xlfn._xlws.FILTER(
   Drills_Drill,
   (Drills_Competency=$E128)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</row>
    <row r="129" spans="2:43" ht="15.75" thickBot="1" x14ac:dyDescent="0.3">
      <c r="B129" s="128"/>
      <c r="C129" s="134"/>
      <c r="D129" s="56"/>
      <c r="E129" s="51"/>
      <c r="F129" s="52"/>
      <c r="G129" s="54"/>
      <c r="AA129" s="4" t="str" cm="1">
        <f t="array" ref="AA129">TRANSPOSE(_xlfn._xlws.FILTER(
   Drills_Drill,
   (Drills_Competency=$E129)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</row>
    <row r="130" spans="2:43" x14ac:dyDescent="0.25">
      <c r="B130" s="126" t="s">
        <v>138</v>
      </c>
      <c r="C130" s="132">
        <f>IF(B130="","",SUM(D130:D147))</f>
        <v>0</v>
      </c>
      <c r="D130" s="55"/>
      <c r="E130" s="50"/>
      <c r="F130" s="7"/>
      <c r="G130" s="53"/>
      <c r="AA130" s="4" t="str" cm="1">
        <f t="array" ref="AA130">TRANSPOSE(_xlfn._xlws.FILTER(
   Drills_Drill,
   (Drills_Competency=$E130)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</row>
    <row r="131" spans="2:43" x14ac:dyDescent="0.25">
      <c r="B131" s="127"/>
      <c r="C131" s="133"/>
      <c r="D131" s="55"/>
      <c r="E131" s="50"/>
      <c r="F131" s="7"/>
      <c r="G131" s="53"/>
      <c r="AA131" s="4" t="str" cm="1">
        <f t="array" ref="AA131">TRANSPOSE(_xlfn._xlws.FILTER(
   Drills_Drill,
   (Drills_Competency=$E131)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</row>
    <row r="132" spans="2:43" x14ac:dyDescent="0.25">
      <c r="B132" s="127"/>
      <c r="C132" s="133"/>
      <c r="D132" s="55"/>
      <c r="E132" s="50"/>
      <c r="F132" s="7"/>
      <c r="G132" s="53"/>
      <c r="AA132" s="4" t="str" cm="1">
        <f t="array" ref="AA132">TRANSPOSE(_xlfn._xlws.FILTER(
   Drills_Drill,
   (Drills_Competency=$E132)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</row>
    <row r="133" spans="2:43" x14ac:dyDescent="0.25">
      <c r="B133" s="127"/>
      <c r="C133" s="133"/>
      <c r="D133" s="55"/>
      <c r="E133" s="50"/>
      <c r="F133" s="7"/>
      <c r="G133" s="53"/>
      <c r="AA133" s="4" t="str" cm="1">
        <f t="array" ref="AA133">TRANSPOSE(_xlfn._xlws.FILTER(
   Drills_Drill,
   (Drills_Competency=$E133)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</row>
    <row r="134" spans="2:43" x14ac:dyDescent="0.25">
      <c r="B134" s="127"/>
      <c r="C134" s="133"/>
      <c r="D134" s="55"/>
      <c r="E134" s="50"/>
      <c r="F134" s="7"/>
      <c r="G134" s="53"/>
      <c r="AA134" s="4" t="str" cm="1">
        <f t="array" ref="AA134">TRANSPOSE(_xlfn._xlws.FILTER(
   Drills_Drill,
   (Drills_Competency=$E134)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</row>
    <row r="135" spans="2:43" x14ac:dyDescent="0.25">
      <c r="B135" s="127"/>
      <c r="C135" s="133"/>
      <c r="D135" s="55"/>
      <c r="E135" s="50"/>
      <c r="F135" s="7"/>
      <c r="G135" s="53"/>
      <c r="AA135" s="4" t="str" cm="1">
        <f t="array" ref="AA135">TRANSPOSE(_xlfn._xlws.FILTER(
   Drills_Drill,
   (Drills_Competency=$E135)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</row>
    <row r="136" spans="2:43" x14ac:dyDescent="0.25">
      <c r="B136" s="127"/>
      <c r="C136" s="133"/>
      <c r="D136" s="55"/>
      <c r="E136" s="50"/>
      <c r="F136" s="7"/>
      <c r="G136" s="53"/>
      <c r="AA136" s="4" t="str" cm="1">
        <f t="array" ref="AA136">TRANSPOSE(_xlfn._xlws.FILTER(
   Drills_Drill,
   (Drills_Competency=$E136)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</row>
    <row r="137" spans="2:43" x14ac:dyDescent="0.25">
      <c r="B137" s="127"/>
      <c r="C137" s="133"/>
      <c r="D137" s="55"/>
      <c r="E137" s="50"/>
      <c r="F137" s="7"/>
      <c r="G137" s="53"/>
      <c r="AA137" s="4" t="str" cm="1">
        <f t="array" ref="AA137">TRANSPOSE(_xlfn._xlws.FILTER(
   Drills_Drill,
   (Drills_Competency=$E137)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</row>
    <row r="138" spans="2:43" x14ac:dyDescent="0.25">
      <c r="B138" s="127"/>
      <c r="C138" s="133"/>
      <c r="D138" s="55"/>
      <c r="E138" s="50"/>
      <c r="F138" s="7"/>
      <c r="G138" s="53"/>
      <c r="AA138" s="4" t="str" cm="1">
        <f t="array" ref="AA138">TRANSPOSE(_xlfn._xlws.FILTER(
   Drills_Drill,
   (Drills_Competency=$E138)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</row>
    <row r="139" spans="2:43" x14ac:dyDescent="0.25">
      <c r="B139" s="127"/>
      <c r="C139" s="133"/>
      <c r="D139" s="55"/>
      <c r="E139" s="50"/>
      <c r="F139" s="7"/>
      <c r="G139" s="53"/>
      <c r="AA139" s="4" t="str" cm="1">
        <f t="array" ref="AA139">TRANSPOSE(_xlfn._xlws.FILTER(
   Drills_Drill,
   (Drills_Competency=$E139)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</row>
    <row r="140" spans="2:43" x14ac:dyDescent="0.25">
      <c r="B140" s="127"/>
      <c r="C140" s="133"/>
      <c r="D140" s="55"/>
      <c r="E140" s="50"/>
      <c r="F140" s="7"/>
      <c r="G140" s="53"/>
      <c r="AA140" s="4" t="str" cm="1">
        <f t="array" ref="AA140">TRANSPOSE(_xlfn._xlws.FILTER(
   Drills_Drill,
   (Drills_Competency=$E140)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</row>
    <row r="141" spans="2:43" x14ac:dyDescent="0.25">
      <c r="B141" s="127"/>
      <c r="C141" s="133"/>
      <c r="D141" s="55"/>
      <c r="E141" s="50"/>
      <c r="F141" s="7"/>
      <c r="G141" s="53"/>
      <c r="AA141" s="4" t="str" cm="1">
        <f t="array" ref="AA141">TRANSPOSE(_xlfn._xlws.FILTER(
   Drills_Drill,
   (Drills_Competency=$E141)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</row>
    <row r="142" spans="2:43" x14ac:dyDescent="0.25">
      <c r="B142" s="127"/>
      <c r="C142" s="133"/>
      <c r="D142" s="55"/>
      <c r="E142" s="50"/>
      <c r="F142" s="7"/>
      <c r="G142" s="53"/>
      <c r="AA142" s="4" t="str" cm="1">
        <f t="array" ref="AA142">TRANSPOSE(_xlfn._xlws.FILTER(
   Drills_Drill,
   (Drills_Competency=$E142)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</row>
    <row r="143" spans="2:43" x14ac:dyDescent="0.25">
      <c r="B143" s="127"/>
      <c r="C143" s="133"/>
      <c r="D143" s="55"/>
      <c r="E143" s="50"/>
      <c r="F143" s="7"/>
      <c r="G143" s="53"/>
      <c r="AA143" s="4" t="str" cm="1">
        <f t="array" ref="AA143">TRANSPOSE(_xlfn._xlws.FILTER(
   Drills_Drill,
   (Drills_Competency=$E143)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</row>
    <row r="144" spans="2:43" x14ac:dyDescent="0.25">
      <c r="B144" s="127"/>
      <c r="C144" s="133"/>
      <c r="D144" s="55"/>
      <c r="E144" s="50"/>
      <c r="F144" s="7"/>
      <c r="G144" s="53"/>
      <c r="AA144" s="4" t="str" cm="1">
        <f t="array" ref="AA144">TRANSPOSE(_xlfn._xlws.FILTER(
   Drills_Drill,
   (Drills_Competency=$E144)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</row>
    <row r="145" spans="2:43" x14ac:dyDescent="0.25">
      <c r="B145" s="127"/>
      <c r="C145" s="133"/>
      <c r="D145" s="55"/>
      <c r="E145" s="50"/>
      <c r="F145" s="7"/>
      <c r="G145" s="53"/>
      <c r="AA145" s="4" t="str" cm="1">
        <f t="array" ref="AA145">TRANSPOSE(_xlfn._xlws.FILTER(
   Drills_Drill,
   (Drills_Competency=$E145)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</row>
    <row r="146" spans="2:43" x14ac:dyDescent="0.25">
      <c r="B146" s="127"/>
      <c r="C146" s="133"/>
      <c r="D146" s="55"/>
      <c r="E146" s="50"/>
      <c r="F146" s="7"/>
      <c r="G146" s="53"/>
      <c r="AA146" s="4" t="str" cm="1">
        <f t="array" ref="AA146">TRANSPOSE(_xlfn._xlws.FILTER(
   Drills_Drill,
   (Drills_Competency=$E146)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</row>
    <row r="147" spans="2:43" ht="15.75" thickBot="1" x14ac:dyDescent="0.3">
      <c r="B147" s="128"/>
      <c r="C147" s="134"/>
      <c r="D147" s="56"/>
      <c r="E147" s="51"/>
      <c r="F147" s="52"/>
      <c r="G147" s="54"/>
      <c r="AA147" s="4" t="str" cm="1">
        <f t="array" ref="AA147">TRANSPOSE(_xlfn._xlws.FILTER(
   Drills_Drill,
   (Drills_Competency=$E147)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</row>
    <row r="148" spans="2:43" x14ac:dyDescent="0.25">
      <c r="B148" s="126" t="s">
        <v>139</v>
      </c>
      <c r="C148" s="132">
        <f>IF(B148="","",SUM(D148:D165))</f>
        <v>0</v>
      </c>
      <c r="D148" s="55"/>
      <c r="E148" s="50"/>
      <c r="F148" s="7"/>
      <c r="G148" s="53"/>
      <c r="AA148" s="4" t="str" cm="1">
        <f t="array" ref="AA148">TRANSPOSE(_xlfn._xlws.FILTER(
   Drills_Drill,
   (Drills_Competency=$E148)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</row>
    <row r="149" spans="2:43" x14ac:dyDescent="0.25">
      <c r="B149" s="127"/>
      <c r="C149" s="133"/>
      <c r="D149" s="55"/>
      <c r="E149" s="50"/>
      <c r="F149" s="7"/>
      <c r="G149" s="53"/>
      <c r="AA149" s="4" t="str" cm="1">
        <f t="array" ref="AA149">TRANSPOSE(_xlfn._xlws.FILTER(
   Drills_Drill,
   (Drills_Competency=$E149)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</row>
    <row r="150" spans="2:43" x14ac:dyDescent="0.25">
      <c r="B150" s="127"/>
      <c r="C150" s="133"/>
      <c r="D150" s="55"/>
      <c r="E150" s="50"/>
      <c r="F150" s="7"/>
      <c r="G150" s="53"/>
      <c r="AA150" s="4" t="str" cm="1">
        <f t="array" ref="AA150">TRANSPOSE(_xlfn._xlws.FILTER(
   Drills_Drill,
   (Drills_Competency=$E150)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</row>
    <row r="151" spans="2:43" x14ac:dyDescent="0.25">
      <c r="B151" s="127"/>
      <c r="C151" s="133"/>
      <c r="D151" s="55"/>
      <c r="E151" s="50"/>
      <c r="F151" s="7"/>
      <c r="G151" s="53"/>
      <c r="AA151" s="4" t="str" cm="1">
        <f t="array" ref="AA151">TRANSPOSE(_xlfn._xlws.FILTER(
   Drills_Drill,
   (Drills_Competency=$E151)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</row>
    <row r="152" spans="2:43" x14ac:dyDescent="0.25">
      <c r="B152" s="127"/>
      <c r="C152" s="133"/>
      <c r="D152" s="55"/>
      <c r="E152" s="50"/>
      <c r="F152" s="7"/>
      <c r="G152" s="53"/>
      <c r="AA152" s="4" t="str" cm="1">
        <f t="array" ref="AA152">TRANSPOSE(_xlfn._xlws.FILTER(
   Drills_Drill,
   (Drills_Competency=$E152)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</row>
    <row r="153" spans="2:43" x14ac:dyDescent="0.25">
      <c r="B153" s="127"/>
      <c r="C153" s="133"/>
      <c r="D153" s="55"/>
      <c r="E153" s="50"/>
      <c r="F153" s="7"/>
      <c r="G153" s="53"/>
      <c r="AA153" s="4" t="str" cm="1">
        <f t="array" ref="AA153">TRANSPOSE(_xlfn._xlws.FILTER(
   Drills_Drill,
   (Drills_Competency=$E153)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</row>
    <row r="154" spans="2:43" x14ac:dyDescent="0.25">
      <c r="B154" s="127"/>
      <c r="C154" s="133"/>
      <c r="D154" s="55"/>
      <c r="E154" s="50"/>
      <c r="F154" s="7"/>
      <c r="G154" s="53"/>
      <c r="AA154" s="4" t="str" cm="1">
        <f t="array" ref="AA154">TRANSPOSE(_xlfn._xlws.FILTER(
   Drills_Drill,
   (Drills_Competency=$E154)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</row>
    <row r="155" spans="2:43" x14ac:dyDescent="0.25">
      <c r="B155" s="127"/>
      <c r="C155" s="133"/>
      <c r="D155" s="55"/>
      <c r="E155" s="50"/>
      <c r="F155" s="7"/>
      <c r="G155" s="53"/>
      <c r="AA155" s="4" t="str" cm="1">
        <f t="array" ref="AA155">TRANSPOSE(_xlfn._xlws.FILTER(
   Drills_Drill,
   (Drills_Competency=$E155)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</row>
    <row r="156" spans="2:43" x14ac:dyDescent="0.25">
      <c r="B156" s="127"/>
      <c r="C156" s="133"/>
      <c r="D156" s="55"/>
      <c r="E156" s="50"/>
      <c r="F156" s="7"/>
      <c r="G156" s="53"/>
      <c r="AA156" s="4" t="str" cm="1">
        <f t="array" ref="AA156">TRANSPOSE(_xlfn._xlws.FILTER(
   Drills_Drill,
   (Drills_Competency=$E156)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</row>
    <row r="157" spans="2:43" x14ac:dyDescent="0.25">
      <c r="B157" s="127"/>
      <c r="C157" s="133"/>
      <c r="D157" s="55"/>
      <c r="E157" s="50"/>
      <c r="F157" s="7"/>
      <c r="G157" s="53"/>
      <c r="AA157" s="4" t="str" cm="1">
        <f t="array" ref="AA157">TRANSPOSE(_xlfn._xlws.FILTER(
   Drills_Drill,
   (Drills_Competency=$E157)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</row>
    <row r="158" spans="2:43" x14ac:dyDescent="0.25">
      <c r="B158" s="127"/>
      <c r="C158" s="133"/>
      <c r="D158" s="55"/>
      <c r="E158" s="50"/>
      <c r="F158" s="7"/>
      <c r="G158" s="53"/>
      <c r="AA158" s="4" t="str" cm="1">
        <f t="array" ref="AA158">TRANSPOSE(_xlfn._xlws.FILTER(
   Drills_Drill,
   (Drills_Competency=$E158)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</row>
    <row r="159" spans="2:43" x14ac:dyDescent="0.25">
      <c r="B159" s="127"/>
      <c r="C159" s="133"/>
      <c r="D159" s="55"/>
      <c r="E159" s="50"/>
      <c r="F159" s="7"/>
      <c r="G159" s="53"/>
      <c r="AA159" s="4" t="str" cm="1">
        <f t="array" ref="AA159">TRANSPOSE(_xlfn._xlws.FILTER(
   Drills_Drill,
   (Drills_Competency=$E159)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</row>
    <row r="160" spans="2:43" x14ac:dyDescent="0.25">
      <c r="B160" s="127"/>
      <c r="C160" s="133"/>
      <c r="D160" s="55"/>
      <c r="E160" s="50"/>
      <c r="F160" s="7"/>
      <c r="G160" s="53"/>
      <c r="AA160" s="4" t="str" cm="1">
        <f t="array" ref="AA160">TRANSPOSE(_xlfn._xlws.FILTER(
   Drills_Drill,
   (Drills_Competency=$E160)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</row>
    <row r="161" spans="2:43" x14ac:dyDescent="0.25">
      <c r="B161" s="127"/>
      <c r="C161" s="133"/>
      <c r="D161" s="55"/>
      <c r="E161" s="50"/>
      <c r="F161" s="7"/>
      <c r="G161" s="53"/>
      <c r="AA161" s="4" t="str" cm="1">
        <f t="array" ref="AA161">TRANSPOSE(_xlfn._xlws.FILTER(
   Drills_Drill,
   (Drills_Competency=$E161)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</row>
    <row r="162" spans="2:43" x14ac:dyDescent="0.25">
      <c r="B162" s="127"/>
      <c r="C162" s="133"/>
      <c r="D162" s="55"/>
      <c r="E162" s="50"/>
      <c r="F162" s="7"/>
      <c r="G162" s="53"/>
      <c r="AA162" s="4" t="str" cm="1">
        <f t="array" ref="AA162">TRANSPOSE(_xlfn._xlws.FILTER(
   Drills_Drill,
   (Drills_Competency=$E162)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</row>
    <row r="163" spans="2:43" x14ac:dyDescent="0.25">
      <c r="B163" s="127"/>
      <c r="C163" s="133"/>
      <c r="D163" s="55"/>
      <c r="E163" s="50"/>
      <c r="F163" s="7"/>
      <c r="G163" s="53"/>
      <c r="AA163" s="4" t="str" cm="1">
        <f t="array" ref="AA163">TRANSPOSE(_xlfn._xlws.FILTER(
   Drills_Drill,
   (Drills_Competency=$E163)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</row>
    <row r="164" spans="2:43" x14ac:dyDescent="0.25">
      <c r="B164" s="127"/>
      <c r="C164" s="133"/>
      <c r="D164" s="55"/>
      <c r="E164" s="50"/>
      <c r="F164" s="7"/>
      <c r="G164" s="53"/>
      <c r="AA164" s="4" t="str" cm="1">
        <f t="array" ref="AA164">TRANSPOSE(_xlfn._xlws.FILTER(
   Drills_Drill,
   (Drills_Competency=$E164)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</row>
    <row r="165" spans="2:43" ht="15.75" thickBot="1" x14ac:dyDescent="0.3">
      <c r="B165" s="128"/>
      <c r="C165" s="134"/>
      <c r="D165" s="56"/>
      <c r="E165" s="51"/>
      <c r="F165" s="52"/>
      <c r="G165" s="54"/>
      <c r="AA165" s="4" t="str" cm="1">
        <f t="array" ref="AA165">TRANSPOSE(_xlfn._xlws.FILTER(
   Drills_Drill,
   (Drills_Competency=$E165)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</row>
    <row r="166" spans="2:43" x14ac:dyDescent="0.25">
      <c r="B166" s="126" t="s">
        <v>140</v>
      </c>
      <c r="C166" s="132">
        <f>IF(B166="","",SUM(D166:D183))</f>
        <v>0</v>
      </c>
      <c r="D166" s="55"/>
      <c r="E166" s="50"/>
      <c r="F166" s="7"/>
      <c r="G166" s="53"/>
      <c r="AA166" s="4" t="str" cm="1">
        <f t="array" ref="AA166">TRANSPOSE(_xlfn._xlws.FILTER(
   Drills_Drill,
   (Drills_Competency=$E166)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</row>
    <row r="167" spans="2:43" x14ac:dyDescent="0.25">
      <c r="B167" s="127"/>
      <c r="C167" s="133"/>
      <c r="D167" s="55"/>
      <c r="E167" s="50"/>
      <c r="F167" s="7"/>
      <c r="G167" s="53"/>
      <c r="AA167" s="4" t="str" cm="1">
        <f t="array" ref="AA167">TRANSPOSE(_xlfn._xlws.FILTER(
   Drills_Drill,
   (Drills_Competency=$E167)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</row>
    <row r="168" spans="2:43" x14ac:dyDescent="0.25">
      <c r="B168" s="127"/>
      <c r="C168" s="133"/>
      <c r="D168" s="55"/>
      <c r="E168" s="50"/>
      <c r="F168" s="7"/>
      <c r="G168" s="53"/>
      <c r="AA168" s="4" t="str" cm="1">
        <f t="array" ref="AA168">TRANSPOSE(_xlfn._xlws.FILTER(
   Drills_Drill,
   (Drills_Competency=$E168)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</row>
    <row r="169" spans="2:43" x14ac:dyDescent="0.25">
      <c r="B169" s="127"/>
      <c r="C169" s="133"/>
      <c r="D169" s="55"/>
      <c r="E169" s="50"/>
      <c r="F169" s="7"/>
      <c r="G169" s="53"/>
      <c r="AA169" s="4" t="str" cm="1">
        <f t="array" ref="AA169">TRANSPOSE(_xlfn._xlws.FILTER(
   Drills_Drill,
   (Drills_Competency=$E169)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</row>
    <row r="170" spans="2:43" x14ac:dyDescent="0.25">
      <c r="B170" s="127"/>
      <c r="C170" s="133"/>
      <c r="D170" s="55"/>
      <c r="E170" s="50"/>
      <c r="F170" s="7"/>
      <c r="G170" s="53"/>
      <c r="AA170" s="4" t="str" cm="1">
        <f t="array" ref="AA170">TRANSPOSE(_xlfn._xlws.FILTER(
   Drills_Drill,
   (Drills_Competency=$E170)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</row>
    <row r="171" spans="2:43" x14ac:dyDescent="0.25">
      <c r="B171" s="127"/>
      <c r="C171" s="133"/>
      <c r="D171" s="55"/>
      <c r="E171" s="50"/>
      <c r="F171" s="7"/>
      <c r="G171" s="53"/>
      <c r="AA171" s="4" t="str" cm="1">
        <f t="array" ref="AA171">TRANSPOSE(_xlfn._xlws.FILTER(
   Drills_Drill,
   (Drills_Competency=$E171)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</row>
    <row r="172" spans="2:43" x14ac:dyDescent="0.25">
      <c r="B172" s="127"/>
      <c r="C172" s="133"/>
      <c r="D172" s="55"/>
      <c r="E172" s="50"/>
      <c r="F172" s="7"/>
      <c r="G172" s="53"/>
      <c r="AA172" s="4" t="str" cm="1">
        <f t="array" ref="AA172">TRANSPOSE(_xlfn._xlws.FILTER(
   Drills_Drill,
   (Drills_Competency=$E172)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</row>
    <row r="173" spans="2:43" x14ac:dyDescent="0.25">
      <c r="B173" s="127"/>
      <c r="C173" s="133"/>
      <c r="D173" s="55"/>
      <c r="E173" s="50"/>
      <c r="F173" s="7"/>
      <c r="G173" s="53"/>
      <c r="AA173" s="4" t="str" cm="1">
        <f t="array" ref="AA173">TRANSPOSE(_xlfn._xlws.FILTER(
   Drills_Drill,
   (Drills_Competency=$E173)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</row>
    <row r="174" spans="2:43" x14ac:dyDescent="0.25">
      <c r="B174" s="127"/>
      <c r="C174" s="133"/>
      <c r="D174" s="55"/>
      <c r="E174" s="50"/>
      <c r="F174" s="7"/>
      <c r="G174" s="53"/>
      <c r="AA174" s="4" t="str" cm="1">
        <f t="array" ref="AA174">TRANSPOSE(_xlfn._xlws.FILTER(
   Drills_Drill,
   (Drills_Competency=$E174)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</row>
    <row r="175" spans="2:43" x14ac:dyDescent="0.25">
      <c r="B175" s="127"/>
      <c r="C175" s="133"/>
      <c r="D175" s="55"/>
      <c r="E175" s="50"/>
      <c r="F175" s="7"/>
      <c r="G175" s="53"/>
      <c r="AA175" s="4" t="str" cm="1">
        <f t="array" ref="AA175">TRANSPOSE(_xlfn._xlws.FILTER(
   Drills_Drill,
   (Drills_Competency=$E175)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</row>
    <row r="176" spans="2:43" x14ac:dyDescent="0.25">
      <c r="B176" s="127"/>
      <c r="C176" s="133"/>
      <c r="D176" s="55"/>
      <c r="E176" s="50"/>
      <c r="F176" s="7"/>
      <c r="G176" s="53"/>
      <c r="AA176" s="4" t="str" cm="1">
        <f t="array" ref="AA176">TRANSPOSE(_xlfn._xlws.FILTER(
   Drills_Drill,
   (Drills_Competency=$E176)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</row>
    <row r="177" spans="2:43" x14ac:dyDescent="0.25">
      <c r="B177" s="127"/>
      <c r="C177" s="133"/>
      <c r="D177" s="55"/>
      <c r="E177" s="50"/>
      <c r="F177" s="7"/>
      <c r="G177" s="53"/>
      <c r="AA177" s="4" t="str" cm="1">
        <f t="array" ref="AA177">TRANSPOSE(_xlfn._xlws.FILTER(
   Drills_Drill,
   (Drills_Competency=$E177)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</row>
    <row r="178" spans="2:43" x14ac:dyDescent="0.25">
      <c r="B178" s="127"/>
      <c r="C178" s="133"/>
      <c r="D178" s="55"/>
      <c r="E178" s="50"/>
      <c r="F178" s="7"/>
      <c r="G178" s="53"/>
      <c r="AA178" s="4" t="str" cm="1">
        <f t="array" ref="AA178">TRANSPOSE(_xlfn._xlws.FILTER(
   Drills_Drill,
   (Drills_Competency=$E178)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</row>
    <row r="179" spans="2:43" x14ac:dyDescent="0.25">
      <c r="B179" s="127"/>
      <c r="C179" s="133"/>
      <c r="D179" s="55"/>
      <c r="E179" s="50"/>
      <c r="F179" s="7"/>
      <c r="G179" s="53"/>
      <c r="AA179" s="4" t="str" cm="1">
        <f t="array" ref="AA179">TRANSPOSE(_xlfn._xlws.FILTER(
   Drills_Drill,
   (Drills_Competency=$E179)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</row>
    <row r="180" spans="2:43" x14ac:dyDescent="0.25">
      <c r="B180" s="127"/>
      <c r="C180" s="133"/>
      <c r="D180" s="55"/>
      <c r="E180" s="50"/>
      <c r="F180" s="7"/>
      <c r="G180" s="53"/>
      <c r="AA180" s="4" t="str" cm="1">
        <f t="array" ref="AA180">TRANSPOSE(_xlfn._xlws.FILTER(
   Drills_Drill,
   (Drills_Competency=$E180)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</row>
    <row r="181" spans="2:43" x14ac:dyDescent="0.25">
      <c r="B181" s="127"/>
      <c r="C181" s="133"/>
      <c r="D181" s="55"/>
      <c r="E181" s="50"/>
      <c r="F181" s="7"/>
      <c r="G181" s="53"/>
      <c r="AA181" s="4" t="str" cm="1">
        <f t="array" ref="AA181">TRANSPOSE(_xlfn._xlws.FILTER(
   Drills_Drill,
   (Drills_Competency=$E181)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</row>
    <row r="182" spans="2:43" x14ac:dyDescent="0.25">
      <c r="B182" s="127"/>
      <c r="C182" s="133"/>
      <c r="D182" s="55"/>
      <c r="E182" s="50"/>
      <c r="F182" s="7"/>
      <c r="G182" s="53"/>
      <c r="AA182" s="4" t="str" cm="1">
        <f t="array" ref="AA182">TRANSPOSE(_xlfn._xlws.FILTER(
   Drills_Drill,
   (Drills_Competency=$E182)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</row>
    <row r="183" spans="2:43" ht="15.75" thickBot="1" x14ac:dyDescent="0.3">
      <c r="B183" s="128"/>
      <c r="C183" s="134"/>
      <c r="D183" s="56"/>
      <c r="E183" s="51"/>
      <c r="F183" s="52"/>
      <c r="G183" s="54"/>
      <c r="AA183" s="4" t="str" cm="1">
        <f t="array" ref="AA183">TRANSPOSE(_xlfn._xlws.FILTER(
   Drills_Drill,
   (Drills_Competency=$E183)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</row>
    <row r="184" spans="2:43" x14ac:dyDescent="0.25">
      <c r="B184" s="126" t="s">
        <v>141</v>
      </c>
      <c r="C184" s="132">
        <f>IF(B184="","",SUM(D184:D201))</f>
        <v>0</v>
      </c>
      <c r="D184" s="55"/>
      <c r="E184" s="50"/>
      <c r="F184" s="7"/>
      <c r="G184" s="53"/>
      <c r="AA184" s="4" t="str" cm="1">
        <f t="array" ref="AA184">TRANSPOSE(_xlfn._xlws.FILTER(
   Drills_Drill,
   (Drills_Competency=$E184)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</row>
    <row r="185" spans="2:43" x14ac:dyDescent="0.25">
      <c r="B185" s="127"/>
      <c r="C185" s="133"/>
      <c r="D185" s="55"/>
      <c r="E185" s="50"/>
      <c r="F185" s="7"/>
      <c r="G185" s="53"/>
      <c r="AA185" s="4" t="str" cm="1">
        <f t="array" ref="AA185">TRANSPOSE(_xlfn._xlws.FILTER(
   Drills_Drill,
   (Drills_Competency=$E185)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</row>
    <row r="186" spans="2:43" x14ac:dyDescent="0.25">
      <c r="B186" s="127"/>
      <c r="C186" s="133"/>
      <c r="D186" s="55"/>
      <c r="E186" s="50"/>
      <c r="F186" s="7"/>
      <c r="G186" s="53"/>
      <c r="AA186" s="4" t="str" cm="1">
        <f t="array" ref="AA186">TRANSPOSE(_xlfn._xlws.FILTER(
   Drills_Drill,
   (Drills_Competency=$E186)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</row>
    <row r="187" spans="2:43" x14ac:dyDescent="0.25">
      <c r="B187" s="127"/>
      <c r="C187" s="133"/>
      <c r="D187" s="55"/>
      <c r="E187" s="50"/>
      <c r="F187" s="7"/>
      <c r="G187" s="53"/>
      <c r="AA187" s="4" t="str" cm="1">
        <f t="array" ref="AA187">TRANSPOSE(_xlfn._xlws.FILTER(
   Drills_Drill,
   (Drills_Competency=$E187)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</row>
    <row r="188" spans="2:43" x14ac:dyDescent="0.25">
      <c r="B188" s="127"/>
      <c r="C188" s="133"/>
      <c r="D188" s="55"/>
      <c r="E188" s="50"/>
      <c r="F188" s="7"/>
      <c r="G188" s="53"/>
      <c r="AA188" s="4" t="str" cm="1">
        <f t="array" ref="AA188">TRANSPOSE(_xlfn._xlws.FILTER(
   Drills_Drill,
   (Drills_Competency=$E188)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</row>
    <row r="189" spans="2:43" x14ac:dyDescent="0.25">
      <c r="B189" s="127"/>
      <c r="C189" s="133"/>
      <c r="D189" s="55"/>
      <c r="E189" s="50"/>
      <c r="F189" s="7"/>
      <c r="G189" s="53"/>
      <c r="AA189" s="4" t="str" cm="1">
        <f t="array" ref="AA189">TRANSPOSE(_xlfn._xlws.FILTER(
   Drills_Drill,
   (Drills_Competency=$E189)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</row>
    <row r="190" spans="2:43" x14ac:dyDescent="0.25">
      <c r="B190" s="127"/>
      <c r="C190" s="133"/>
      <c r="D190" s="55"/>
      <c r="E190" s="50"/>
      <c r="F190" s="7"/>
      <c r="G190" s="53"/>
      <c r="AA190" s="4" t="str" cm="1">
        <f t="array" ref="AA190">TRANSPOSE(_xlfn._xlws.FILTER(
   Drills_Drill,
   (Drills_Competency=$E190)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</row>
    <row r="191" spans="2:43" x14ac:dyDescent="0.25">
      <c r="B191" s="127"/>
      <c r="C191" s="133"/>
      <c r="D191" s="55"/>
      <c r="E191" s="50"/>
      <c r="F191" s="7"/>
      <c r="G191" s="53"/>
      <c r="AA191" s="4" t="str" cm="1">
        <f t="array" ref="AA191">TRANSPOSE(_xlfn._xlws.FILTER(
   Drills_Drill,
   (Drills_Competency=$E191)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</row>
    <row r="192" spans="2:43" x14ac:dyDescent="0.25">
      <c r="B192" s="127"/>
      <c r="C192" s="133"/>
      <c r="D192" s="55"/>
      <c r="E192" s="50"/>
      <c r="F192" s="7"/>
      <c r="G192" s="53"/>
      <c r="AA192" s="4" t="str" cm="1">
        <f t="array" ref="AA192">TRANSPOSE(_xlfn._xlws.FILTER(
   Drills_Drill,
   (Drills_Competency=$E192)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</row>
    <row r="193" spans="2:43" x14ac:dyDescent="0.25">
      <c r="B193" s="127"/>
      <c r="C193" s="133"/>
      <c r="D193" s="55"/>
      <c r="E193" s="50"/>
      <c r="F193" s="7"/>
      <c r="G193" s="53"/>
      <c r="AA193" s="4" t="str" cm="1">
        <f t="array" ref="AA193">TRANSPOSE(_xlfn._xlws.FILTER(
   Drills_Drill,
   (Drills_Competency=$E193)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</row>
    <row r="194" spans="2:43" x14ac:dyDescent="0.25">
      <c r="B194" s="127"/>
      <c r="C194" s="133"/>
      <c r="D194" s="55"/>
      <c r="E194" s="50"/>
      <c r="F194" s="7"/>
      <c r="G194" s="53"/>
      <c r="AA194" s="4" t="str" cm="1">
        <f t="array" ref="AA194">TRANSPOSE(_xlfn._xlws.FILTER(
   Drills_Drill,
   (Drills_Competency=$E194)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</row>
    <row r="195" spans="2:43" x14ac:dyDescent="0.25">
      <c r="B195" s="127"/>
      <c r="C195" s="133"/>
      <c r="D195" s="55"/>
      <c r="E195" s="50"/>
      <c r="F195" s="7"/>
      <c r="G195" s="53"/>
      <c r="AA195" s="4" t="str" cm="1">
        <f t="array" ref="AA195">TRANSPOSE(_xlfn._xlws.FILTER(
   Drills_Drill,
   (Drills_Competency=$E195)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</row>
    <row r="196" spans="2:43" x14ac:dyDescent="0.25">
      <c r="B196" s="127"/>
      <c r="C196" s="133"/>
      <c r="D196" s="55"/>
      <c r="E196" s="50"/>
      <c r="F196" s="7"/>
      <c r="G196" s="53"/>
      <c r="AA196" s="4" t="str" cm="1">
        <f t="array" ref="AA196">TRANSPOSE(_xlfn._xlws.FILTER(
   Drills_Drill,
   (Drills_Competency=$E196)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</row>
    <row r="197" spans="2:43" x14ac:dyDescent="0.25">
      <c r="B197" s="127"/>
      <c r="C197" s="133"/>
      <c r="D197" s="55"/>
      <c r="E197" s="50"/>
      <c r="F197" s="7"/>
      <c r="G197" s="53"/>
      <c r="AA197" s="4" t="str" cm="1">
        <f t="array" ref="AA197">TRANSPOSE(_xlfn._xlws.FILTER(
   Drills_Drill,
   (Drills_Competency=$E197)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</row>
    <row r="198" spans="2:43" x14ac:dyDescent="0.25">
      <c r="B198" s="127"/>
      <c r="C198" s="133"/>
      <c r="D198" s="55"/>
      <c r="E198" s="50"/>
      <c r="F198" s="7"/>
      <c r="G198" s="53"/>
      <c r="AA198" s="4" t="str" cm="1">
        <f t="array" ref="AA198">TRANSPOSE(_xlfn._xlws.FILTER(
   Drills_Drill,
   (Drills_Competency=$E198)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</row>
    <row r="199" spans="2:43" x14ac:dyDescent="0.25">
      <c r="B199" s="127"/>
      <c r="C199" s="133"/>
      <c r="D199" s="55"/>
      <c r="E199" s="50"/>
      <c r="F199" s="7"/>
      <c r="G199" s="53"/>
      <c r="AA199" s="4" t="str" cm="1">
        <f t="array" ref="AA199">TRANSPOSE(_xlfn._xlws.FILTER(
   Drills_Drill,
   (Drills_Competency=$E199)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</row>
    <row r="200" spans="2:43" x14ac:dyDescent="0.25">
      <c r="B200" s="127"/>
      <c r="C200" s="133"/>
      <c r="D200" s="55"/>
      <c r="E200" s="50"/>
      <c r="F200" s="7"/>
      <c r="G200" s="53"/>
      <c r="AA200" s="4" t="str" cm="1">
        <f t="array" ref="AA200">TRANSPOSE(_xlfn._xlws.FILTER(
   Drills_Drill,
   (Drills_Competency=$E200)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</row>
    <row r="201" spans="2:43" ht="15.75" thickBot="1" x14ac:dyDescent="0.3">
      <c r="B201" s="128"/>
      <c r="C201" s="134"/>
      <c r="D201" s="56"/>
      <c r="E201" s="51"/>
      <c r="F201" s="52"/>
      <c r="G201" s="54"/>
      <c r="AA201" s="4" t="str" cm="1">
        <f t="array" ref="AA201">TRANSPOSE(_xlfn._xlws.FILTER(
   Drills_Drill,
   (Drills_Competency=$E201)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</row>
    <row r="202" spans="2:43" x14ac:dyDescent="0.25">
      <c r="B202" s="126" t="s">
        <v>142</v>
      </c>
      <c r="C202" s="132">
        <f>IF(B202="","",SUM(D202:D219))</f>
        <v>0</v>
      </c>
      <c r="D202" s="55"/>
      <c r="E202" s="50"/>
      <c r="F202" s="7"/>
      <c r="G202" s="53"/>
      <c r="AA202" s="4" t="str" cm="1">
        <f t="array" ref="AA202">TRANSPOSE(_xlfn._xlws.FILTER(
   Drills_Drill,
   (Drills_Competency=$E202)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</row>
    <row r="203" spans="2:43" x14ac:dyDescent="0.25">
      <c r="B203" s="127"/>
      <c r="C203" s="133"/>
      <c r="D203" s="55"/>
      <c r="E203" s="50"/>
      <c r="F203" s="7"/>
      <c r="G203" s="53"/>
      <c r="AA203" s="4" t="str" cm="1">
        <f t="array" ref="AA203">TRANSPOSE(_xlfn._xlws.FILTER(
   Drills_Drill,
   (Drills_Competency=$E203)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</row>
    <row r="204" spans="2:43" x14ac:dyDescent="0.25">
      <c r="B204" s="127"/>
      <c r="C204" s="133"/>
      <c r="D204" s="55"/>
      <c r="E204" s="50"/>
      <c r="F204" s="7"/>
      <c r="G204" s="53"/>
      <c r="AA204" s="4" t="str" cm="1">
        <f t="array" ref="AA204">TRANSPOSE(_xlfn._xlws.FILTER(
   Drills_Drill,
   (Drills_Competency=$E204)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</row>
    <row r="205" spans="2:43" x14ac:dyDescent="0.25">
      <c r="B205" s="127"/>
      <c r="C205" s="133"/>
      <c r="D205" s="55"/>
      <c r="E205" s="50"/>
      <c r="F205" s="7"/>
      <c r="G205" s="53"/>
      <c r="AA205" s="4" t="str" cm="1">
        <f t="array" ref="AA205">TRANSPOSE(_xlfn._xlws.FILTER(
   Drills_Drill,
   (Drills_Competency=$E205)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</row>
    <row r="206" spans="2:43" x14ac:dyDescent="0.25">
      <c r="B206" s="127"/>
      <c r="C206" s="133"/>
      <c r="D206" s="55"/>
      <c r="E206" s="50"/>
      <c r="F206" s="7"/>
      <c r="G206" s="53"/>
      <c r="AA206" s="4" t="str" cm="1">
        <f t="array" ref="AA206">TRANSPOSE(_xlfn._xlws.FILTER(
   Drills_Drill,
   (Drills_Competency=$E206)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</row>
    <row r="207" spans="2:43" x14ac:dyDescent="0.25">
      <c r="B207" s="127"/>
      <c r="C207" s="133"/>
      <c r="D207" s="55"/>
      <c r="E207" s="50"/>
      <c r="F207" s="7"/>
      <c r="G207" s="53"/>
      <c r="AA207" s="4" t="str" cm="1">
        <f t="array" ref="AA207">TRANSPOSE(_xlfn._xlws.FILTER(
   Drills_Drill,
   (Drills_Competency=$E207)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</row>
    <row r="208" spans="2:43" x14ac:dyDescent="0.25">
      <c r="B208" s="127"/>
      <c r="C208" s="133"/>
      <c r="D208" s="55"/>
      <c r="E208" s="50"/>
      <c r="F208" s="7"/>
      <c r="G208" s="53"/>
      <c r="AA208" s="4" t="str" cm="1">
        <f t="array" ref="AA208">TRANSPOSE(_xlfn._xlws.FILTER(
   Drills_Drill,
   (Drills_Competency=$E208)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</row>
    <row r="209" spans="2:43" x14ac:dyDescent="0.25">
      <c r="B209" s="127"/>
      <c r="C209" s="133"/>
      <c r="D209" s="55"/>
      <c r="E209" s="50"/>
      <c r="F209" s="7"/>
      <c r="G209" s="53"/>
      <c r="AA209" s="4" t="str" cm="1">
        <f t="array" ref="AA209">TRANSPOSE(_xlfn._xlws.FILTER(
   Drills_Drill,
   (Drills_Competency=$E209)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</row>
    <row r="210" spans="2:43" x14ac:dyDescent="0.25">
      <c r="B210" s="127"/>
      <c r="C210" s="133"/>
      <c r="D210" s="55"/>
      <c r="E210" s="50"/>
      <c r="F210" s="7"/>
      <c r="G210" s="53"/>
      <c r="AA210" s="4" t="str" cm="1">
        <f t="array" ref="AA210">TRANSPOSE(_xlfn._xlws.FILTER(
   Drills_Drill,
   (Drills_Competency=$E210)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</row>
    <row r="211" spans="2:43" x14ac:dyDescent="0.25">
      <c r="B211" s="127"/>
      <c r="C211" s="133"/>
      <c r="D211" s="55"/>
      <c r="E211" s="50"/>
      <c r="F211" s="7"/>
      <c r="G211" s="53"/>
      <c r="AA211" s="4" t="str" cm="1">
        <f t="array" ref="AA211">TRANSPOSE(_xlfn._xlws.FILTER(
   Drills_Drill,
   (Drills_Competency=$E211)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</row>
    <row r="212" spans="2:43" x14ac:dyDescent="0.25">
      <c r="B212" s="127"/>
      <c r="C212" s="133"/>
      <c r="D212" s="55"/>
      <c r="E212" s="50"/>
      <c r="F212" s="7"/>
      <c r="G212" s="53"/>
      <c r="AA212" s="4" t="str" cm="1">
        <f t="array" ref="AA212">TRANSPOSE(_xlfn._xlws.FILTER(
   Drills_Drill,
   (Drills_Competency=$E212)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</row>
    <row r="213" spans="2:43" x14ac:dyDescent="0.25">
      <c r="B213" s="127"/>
      <c r="C213" s="133"/>
      <c r="D213" s="55"/>
      <c r="E213" s="50"/>
      <c r="F213" s="7"/>
      <c r="G213" s="53"/>
      <c r="AA213" s="4" t="str" cm="1">
        <f t="array" ref="AA213">TRANSPOSE(_xlfn._xlws.FILTER(
   Drills_Drill,
   (Drills_Competency=$E213)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</row>
    <row r="214" spans="2:43" x14ac:dyDescent="0.25">
      <c r="B214" s="127"/>
      <c r="C214" s="133"/>
      <c r="D214" s="55"/>
      <c r="E214" s="50"/>
      <c r="F214" s="7"/>
      <c r="G214" s="53"/>
      <c r="AA214" s="4" t="str" cm="1">
        <f t="array" ref="AA214">TRANSPOSE(_xlfn._xlws.FILTER(
   Drills_Drill,
   (Drills_Competency=$E214)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</row>
    <row r="215" spans="2:43" x14ac:dyDescent="0.25">
      <c r="B215" s="127"/>
      <c r="C215" s="133"/>
      <c r="D215" s="55"/>
      <c r="E215" s="50"/>
      <c r="F215" s="7"/>
      <c r="G215" s="53"/>
      <c r="AA215" s="4" t="str" cm="1">
        <f t="array" ref="AA215">TRANSPOSE(_xlfn._xlws.FILTER(
   Drills_Drill,
   (Drills_Competency=$E215)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</row>
    <row r="216" spans="2:43" x14ac:dyDescent="0.25">
      <c r="B216" s="127"/>
      <c r="C216" s="133"/>
      <c r="D216" s="55"/>
      <c r="E216" s="50"/>
      <c r="F216" s="7"/>
      <c r="G216" s="53"/>
      <c r="AA216" s="4" t="str" cm="1">
        <f t="array" ref="AA216">TRANSPOSE(_xlfn._xlws.FILTER(
   Drills_Drill,
   (Drills_Competency=$E216)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</row>
    <row r="217" spans="2:43" x14ac:dyDescent="0.25">
      <c r="B217" s="127"/>
      <c r="C217" s="133"/>
      <c r="D217" s="55"/>
      <c r="E217" s="50"/>
      <c r="F217" s="7"/>
      <c r="G217" s="53"/>
      <c r="AA217" s="4" t="str" cm="1">
        <f t="array" ref="AA217">TRANSPOSE(_xlfn._xlws.FILTER(
   Drills_Drill,
   (Drills_Competency=$E217)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</row>
    <row r="218" spans="2:43" x14ac:dyDescent="0.25">
      <c r="B218" s="127"/>
      <c r="C218" s="133"/>
      <c r="D218" s="55"/>
      <c r="E218" s="50"/>
      <c r="F218" s="7"/>
      <c r="G218" s="53"/>
      <c r="AA218" s="4" t="str" cm="1">
        <f t="array" ref="AA218">TRANSPOSE(_xlfn._xlws.FILTER(
   Drills_Drill,
   (Drills_Competency=$E218)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</row>
    <row r="219" spans="2:43" ht="15.75" thickBot="1" x14ac:dyDescent="0.3">
      <c r="B219" s="128"/>
      <c r="C219" s="134"/>
      <c r="D219" s="56"/>
      <c r="E219" s="51"/>
      <c r="F219" s="52"/>
      <c r="G219" s="54"/>
      <c r="AA219" s="4" t="str" cm="1">
        <f t="array" ref="AA219">TRANSPOSE(_xlfn._xlws.FILTER(
   Drills_Drill,
   (Drills_Competency=$E219)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</row>
    <row r="220" spans="2:43" x14ac:dyDescent="0.25">
      <c r="B220" s="126" t="s">
        <v>143</v>
      </c>
      <c r="C220" s="132">
        <f>IF(B220="","",SUM(D220:D237))</f>
        <v>0</v>
      </c>
      <c r="D220" s="55"/>
      <c r="E220" s="50"/>
      <c r="F220" s="7"/>
      <c r="G220" s="53"/>
      <c r="AA220" s="4" t="str" cm="1">
        <f t="array" ref="AA220">TRANSPOSE(_xlfn._xlws.FILTER(
   Drills_Drill,
   (Drills_Competency=$E220)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</row>
    <row r="221" spans="2:43" x14ac:dyDescent="0.25">
      <c r="B221" s="127"/>
      <c r="C221" s="133"/>
      <c r="D221" s="55"/>
      <c r="E221" s="50"/>
      <c r="F221" s="7"/>
      <c r="G221" s="53"/>
      <c r="AA221" s="4" t="str" cm="1">
        <f t="array" ref="AA221">TRANSPOSE(_xlfn._xlws.FILTER(
   Drills_Drill,
   (Drills_Competency=$E221)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</row>
    <row r="222" spans="2:43" x14ac:dyDescent="0.25">
      <c r="B222" s="127"/>
      <c r="C222" s="133"/>
      <c r="D222" s="55"/>
      <c r="E222" s="50"/>
      <c r="F222" s="7"/>
      <c r="G222" s="53"/>
      <c r="AA222" s="4" t="str" cm="1">
        <f t="array" ref="AA222">TRANSPOSE(_xlfn._xlws.FILTER(
   Drills_Drill,
   (Drills_Competency=$E222)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</row>
    <row r="223" spans="2:43" x14ac:dyDescent="0.25">
      <c r="B223" s="127"/>
      <c r="C223" s="133"/>
      <c r="D223" s="55"/>
      <c r="E223" s="50"/>
      <c r="F223" s="7"/>
      <c r="G223" s="53"/>
      <c r="AA223" s="4" t="str" cm="1">
        <f t="array" ref="AA223">TRANSPOSE(_xlfn._xlws.FILTER(
   Drills_Drill,
   (Drills_Competency=$E223)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</row>
    <row r="224" spans="2:43" x14ac:dyDescent="0.25">
      <c r="B224" s="127"/>
      <c r="C224" s="133"/>
      <c r="D224" s="55"/>
      <c r="E224" s="50"/>
      <c r="F224" s="7"/>
      <c r="G224" s="53"/>
      <c r="AA224" s="4" t="str" cm="1">
        <f t="array" ref="AA224">TRANSPOSE(_xlfn._xlws.FILTER(
   Drills_Drill,
   (Drills_Competency=$E224)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</row>
    <row r="225" spans="2:43" x14ac:dyDescent="0.25">
      <c r="B225" s="127"/>
      <c r="C225" s="133"/>
      <c r="D225" s="55"/>
      <c r="E225" s="50"/>
      <c r="F225" s="7"/>
      <c r="G225" s="53"/>
      <c r="AA225" s="4" t="str" cm="1">
        <f t="array" ref="AA225">TRANSPOSE(_xlfn._xlws.FILTER(
   Drills_Drill,
   (Drills_Competency=$E225)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</row>
    <row r="226" spans="2:43" x14ac:dyDescent="0.25">
      <c r="B226" s="127"/>
      <c r="C226" s="133"/>
      <c r="D226" s="55"/>
      <c r="E226" s="50"/>
      <c r="F226" s="7"/>
      <c r="G226" s="53"/>
      <c r="AA226" s="4" t="str" cm="1">
        <f t="array" ref="AA226">TRANSPOSE(_xlfn._xlws.FILTER(
   Drills_Drill,
   (Drills_Competency=$E226)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</row>
    <row r="227" spans="2:43" x14ac:dyDescent="0.25">
      <c r="B227" s="127"/>
      <c r="C227" s="133"/>
      <c r="D227" s="55"/>
      <c r="E227" s="50"/>
      <c r="F227" s="7"/>
      <c r="G227" s="53"/>
      <c r="AA227" s="4" t="str" cm="1">
        <f t="array" ref="AA227">TRANSPOSE(_xlfn._xlws.FILTER(
   Drills_Drill,
   (Drills_Competency=$E227)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</row>
    <row r="228" spans="2:43" x14ac:dyDescent="0.25">
      <c r="B228" s="127"/>
      <c r="C228" s="133"/>
      <c r="D228" s="55"/>
      <c r="E228" s="50"/>
      <c r="F228" s="7"/>
      <c r="G228" s="53"/>
      <c r="AA228" s="4" t="str" cm="1">
        <f t="array" ref="AA228">TRANSPOSE(_xlfn._xlws.FILTER(
   Drills_Drill,
   (Drills_Competency=$E228)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</row>
    <row r="229" spans="2:43" x14ac:dyDescent="0.25">
      <c r="B229" s="127"/>
      <c r="C229" s="133"/>
      <c r="D229" s="55"/>
      <c r="E229" s="50"/>
      <c r="F229" s="7"/>
      <c r="G229" s="53"/>
      <c r="AA229" s="4" t="str" cm="1">
        <f t="array" ref="AA229">TRANSPOSE(_xlfn._xlws.FILTER(
   Drills_Drill,
   (Drills_Competency=$E229)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</row>
    <row r="230" spans="2:43" x14ac:dyDescent="0.25">
      <c r="B230" s="127"/>
      <c r="C230" s="133"/>
      <c r="D230" s="55"/>
      <c r="E230" s="50"/>
      <c r="F230" s="7"/>
      <c r="G230" s="53"/>
      <c r="AA230" s="4" t="str" cm="1">
        <f t="array" ref="AA230">TRANSPOSE(_xlfn._xlws.FILTER(
   Drills_Drill,
   (Drills_Competency=$E230)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</row>
    <row r="231" spans="2:43" x14ac:dyDescent="0.25">
      <c r="B231" s="127"/>
      <c r="C231" s="133"/>
      <c r="D231" s="55"/>
      <c r="E231" s="50"/>
      <c r="F231" s="7"/>
      <c r="G231" s="53"/>
      <c r="AA231" s="4" t="str" cm="1">
        <f t="array" ref="AA231">TRANSPOSE(_xlfn._xlws.FILTER(
   Drills_Drill,
   (Drills_Competency=$E231)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</row>
    <row r="232" spans="2:43" x14ac:dyDescent="0.25">
      <c r="B232" s="127"/>
      <c r="C232" s="133"/>
      <c r="D232" s="55"/>
      <c r="E232" s="50"/>
      <c r="F232" s="7"/>
      <c r="G232" s="53"/>
      <c r="AA232" s="4" t="str" cm="1">
        <f t="array" ref="AA232">TRANSPOSE(_xlfn._xlws.FILTER(
   Drills_Drill,
   (Drills_Competency=$E232)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</row>
    <row r="233" spans="2:43" x14ac:dyDescent="0.25">
      <c r="B233" s="127"/>
      <c r="C233" s="133"/>
      <c r="D233" s="55"/>
      <c r="E233" s="50"/>
      <c r="F233" s="7"/>
      <c r="G233" s="53"/>
      <c r="AA233" s="4" t="str" cm="1">
        <f t="array" ref="AA233">TRANSPOSE(_xlfn._xlws.FILTER(
   Drills_Drill,
   (Drills_Competency=$E233)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</row>
    <row r="234" spans="2:43" x14ac:dyDescent="0.25">
      <c r="B234" s="127"/>
      <c r="C234" s="133"/>
      <c r="D234" s="55"/>
      <c r="E234" s="50"/>
      <c r="F234" s="7"/>
      <c r="G234" s="53"/>
      <c r="AA234" s="4" t="str" cm="1">
        <f t="array" ref="AA234">TRANSPOSE(_xlfn._xlws.FILTER(
   Drills_Drill,
   (Drills_Competency=$E234)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</row>
    <row r="235" spans="2:43" x14ac:dyDescent="0.25">
      <c r="B235" s="127"/>
      <c r="C235" s="133"/>
      <c r="D235" s="55"/>
      <c r="E235" s="50"/>
      <c r="F235" s="7"/>
      <c r="G235" s="53"/>
      <c r="AA235" s="4" t="str" cm="1">
        <f t="array" ref="AA235">TRANSPOSE(_xlfn._xlws.FILTER(
   Drills_Drill,
   (Drills_Competency=$E235)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</row>
    <row r="236" spans="2:43" x14ac:dyDescent="0.25">
      <c r="B236" s="127"/>
      <c r="C236" s="133"/>
      <c r="D236" s="55"/>
      <c r="E236" s="50"/>
      <c r="F236" s="7"/>
      <c r="G236" s="53"/>
      <c r="AA236" s="4" t="str" cm="1">
        <f t="array" ref="AA236">TRANSPOSE(_xlfn._xlws.FILTER(
   Drills_Drill,
   (Drills_Competency=$E236)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</row>
    <row r="237" spans="2:43" ht="15.75" thickBot="1" x14ac:dyDescent="0.3">
      <c r="B237" s="128"/>
      <c r="C237" s="134"/>
      <c r="D237" s="56"/>
      <c r="E237" s="51"/>
      <c r="F237" s="52"/>
      <c r="G237" s="54"/>
      <c r="AA237" s="4" t="str" cm="1">
        <f t="array" ref="AA237">TRANSPOSE(_xlfn._xlws.FILTER(
   Drills_Drill,
   (Drills_Competency=$E237)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</row>
    <row r="238" spans="2:43" x14ac:dyDescent="0.25">
      <c r="B238" s="126" t="s">
        <v>144</v>
      </c>
      <c r="C238" s="132">
        <f>IF(B238="","",SUM(D238:D255))</f>
        <v>0</v>
      </c>
      <c r="D238" s="55"/>
      <c r="E238" s="50"/>
      <c r="F238" s="7"/>
      <c r="G238" s="53"/>
      <c r="AA238" s="4" t="str" cm="1">
        <f t="array" ref="AA238">TRANSPOSE(_xlfn._xlws.FILTER(
   Drills_Drill,
   (Drills_Competency=$E238)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</row>
    <row r="239" spans="2:43" x14ac:dyDescent="0.25">
      <c r="B239" s="127"/>
      <c r="C239" s="133"/>
      <c r="D239" s="55"/>
      <c r="E239" s="50"/>
      <c r="F239" s="7"/>
      <c r="G239" s="53"/>
      <c r="AA239" s="4" t="str" cm="1">
        <f t="array" ref="AA239">TRANSPOSE(_xlfn._xlws.FILTER(
   Drills_Drill,
   (Drills_Competency=$E239)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</row>
    <row r="240" spans="2:43" x14ac:dyDescent="0.25">
      <c r="B240" s="127"/>
      <c r="C240" s="133"/>
      <c r="D240" s="55"/>
      <c r="E240" s="50"/>
      <c r="F240" s="7"/>
      <c r="G240" s="53"/>
      <c r="AA240" s="4" t="str" cm="1">
        <f t="array" ref="AA240">TRANSPOSE(_xlfn._xlws.FILTER(
   Drills_Drill,
   (Drills_Competency=$E240)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</row>
    <row r="241" spans="2:43" x14ac:dyDescent="0.25">
      <c r="B241" s="127"/>
      <c r="C241" s="133"/>
      <c r="D241" s="55"/>
      <c r="E241" s="50"/>
      <c r="F241" s="7"/>
      <c r="G241" s="53"/>
      <c r="AA241" s="4" t="str" cm="1">
        <f t="array" ref="AA241">TRANSPOSE(_xlfn._xlws.FILTER(
   Drills_Drill,
   (Drills_Competency=$E241)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</row>
    <row r="242" spans="2:43" x14ac:dyDescent="0.25">
      <c r="B242" s="127"/>
      <c r="C242" s="133"/>
      <c r="D242" s="55"/>
      <c r="E242" s="50"/>
      <c r="F242" s="7"/>
      <c r="G242" s="53"/>
      <c r="AA242" s="4" t="str" cm="1">
        <f t="array" ref="AA242">TRANSPOSE(_xlfn._xlws.FILTER(
   Drills_Drill,
   (Drills_Competency=$E242)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</row>
    <row r="243" spans="2:43" x14ac:dyDescent="0.25">
      <c r="B243" s="127"/>
      <c r="C243" s="133"/>
      <c r="D243" s="55"/>
      <c r="E243" s="50"/>
      <c r="F243" s="7"/>
      <c r="G243" s="53"/>
      <c r="AA243" s="4" t="str" cm="1">
        <f t="array" ref="AA243">TRANSPOSE(_xlfn._xlws.FILTER(
   Drills_Drill,
   (Drills_Competency=$E243)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</row>
    <row r="244" spans="2:43" x14ac:dyDescent="0.25">
      <c r="B244" s="127"/>
      <c r="C244" s="133"/>
      <c r="D244" s="55"/>
      <c r="E244" s="50"/>
      <c r="F244" s="7"/>
      <c r="G244" s="53"/>
      <c r="AA244" s="4" t="str" cm="1">
        <f t="array" ref="AA244">TRANSPOSE(_xlfn._xlws.FILTER(
   Drills_Drill,
   (Drills_Competency=$E244)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</row>
    <row r="245" spans="2:43" x14ac:dyDescent="0.25">
      <c r="B245" s="127"/>
      <c r="C245" s="133"/>
      <c r="D245" s="55"/>
      <c r="E245" s="50"/>
      <c r="F245" s="7"/>
      <c r="G245" s="53"/>
      <c r="AA245" s="4" t="str" cm="1">
        <f t="array" ref="AA245">TRANSPOSE(_xlfn._xlws.FILTER(
   Drills_Drill,
   (Drills_Competency=$E245)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</row>
    <row r="246" spans="2:43" x14ac:dyDescent="0.25">
      <c r="B246" s="127"/>
      <c r="C246" s="133"/>
      <c r="D246" s="55"/>
      <c r="E246" s="50"/>
      <c r="F246" s="7"/>
      <c r="G246" s="53"/>
      <c r="AA246" s="4" t="str" cm="1">
        <f t="array" ref="AA246">TRANSPOSE(_xlfn._xlws.FILTER(
   Drills_Drill,
   (Drills_Competency=$E246)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</row>
    <row r="247" spans="2:43" x14ac:dyDescent="0.25">
      <c r="B247" s="127"/>
      <c r="C247" s="133"/>
      <c r="D247" s="55"/>
      <c r="E247" s="50"/>
      <c r="F247" s="7"/>
      <c r="G247" s="53"/>
      <c r="AA247" s="4" t="str" cm="1">
        <f t="array" ref="AA247">TRANSPOSE(_xlfn._xlws.FILTER(
   Drills_Drill,
   (Drills_Competency=$E247)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</row>
    <row r="248" spans="2:43" x14ac:dyDescent="0.25">
      <c r="B248" s="127"/>
      <c r="C248" s="133"/>
      <c r="D248" s="55"/>
      <c r="E248" s="50"/>
      <c r="F248" s="7"/>
      <c r="G248" s="53"/>
      <c r="AA248" s="4" t="str" cm="1">
        <f t="array" ref="AA248">TRANSPOSE(_xlfn._xlws.FILTER(
   Drills_Drill,
   (Drills_Competency=$E248)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</row>
    <row r="249" spans="2:43" x14ac:dyDescent="0.25">
      <c r="B249" s="127"/>
      <c r="C249" s="133"/>
      <c r="D249" s="55"/>
      <c r="E249" s="50"/>
      <c r="F249" s="7"/>
      <c r="G249" s="53"/>
      <c r="AA249" s="4" t="str" cm="1">
        <f t="array" ref="AA249">TRANSPOSE(_xlfn._xlws.FILTER(
   Drills_Drill,
   (Drills_Competency=$E249)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</row>
    <row r="250" spans="2:43" x14ac:dyDescent="0.25">
      <c r="B250" s="127"/>
      <c r="C250" s="133"/>
      <c r="D250" s="55"/>
      <c r="E250" s="50"/>
      <c r="F250" s="7"/>
      <c r="G250" s="53"/>
      <c r="AA250" s="4" t="str" cm="1">
        <f t="array" ref="AA250">TRANSPOSE(_xlfn._xlws.FILTER(
   Drills_Drill,
   (Drills_Competency=$E250)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</row>
    <row r="251" spans="2:43" x14ac:dyDescent="0.25">
      <c r="B251" s="127"/>
      <c r="C251" s="133"/>
      <c r="D251" s="55"/>
      <c r="E251" s="50"/>
      <c r="F251" s="7"/>
      <c r="G251" s="53"/>
      <c r="AA251" s="4" t="str" cm="1">
        <f t="array" ref="AA251">TRANSPOSE(_xlfn._xlws.FILTER(
   Drills_Drill,
   (Drills_Competency=$E251)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</row>
    <row r="252" spans="2:43" x14ac:dyDescent="0.25">
      <c r="B252" s="127"/>
      <c r="C252" s="133"/>
      <c r="D252" s="55"/>
      <c r="E252" s="50"/>
      <c r="F252" s="7"/>
      <c r="G252" s="53"/>
      <c r="AA252" s="4" t="str" cm="1">
        <f t="array" ref="AA252">TRANSPOSE(_xlfn._xlws.FILTER(
   Drills_Drill,
   (Drills_Competency=$E252)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</row>
    <row r="253" spans="2:43" x14ac:dyDescent="0.25">
      <c r="B253" s="127"/>
      <c r="C253" s="133"/>
      <c r="D253" s="55"/>
      <c r="E253" s="50"/>
      <c r="F253" s="7"/>
      <c r="G253" s="53"/>
      <c r="AA253" s="4" t="str" cm="1">
        <f t="array" ref="AA253">TRANSPOSE(_xlfn._xlws.FILTER(
   Drills_Drill,
   (Drills_Competency=$E253)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</row>
    <row r="254" spans="2:43" x14ac:dyDescent="0.25">
      <c r="B254" s="127"/>
      <c r="C254" s="133"/>
      <c r="D254" s="55"/>
      <c r="E254" s="50"/>
      <c r="F254" s="7"/>
      <c r="G254" s="53"/>
      <c r="AA254" s="4" t="str" cm="1">
        <f t="array" ref="AA254">TRANSPOSE(_xlfn._xlws.FILTER(
   Drills_Drill,
   (Drills_Competency=$E254)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</row>
    <row r="255" spans="2:43" ht="15.75" thickBot="1" x14ac:dyDescent="0.3">
      <c r="B255" s="128"/>
      <c r="C255" s="134"/>
      <c r="D255" s="56"/>
      <c r="E255" s="51"/>
      <c r="F255" s="52"/>
      <c r="G255" s="54"/>
      <c r="AA255" s="4" t="str" cm="1">
        <f t="array" ref="AA255">TRANSPOSE(_xlfn._xlws.FILTER(
   Drills_Drill,
   (Drills_Competency=$E255)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</row>
    <row r="256" spans="2:43" x14ac:dyDescent="0.25">
      <c r="B256" s="126" t="s">
        <v>145</v>
      </c>
      <c r="C256" s="132">
        <f>IF(B256="","",SUM(D256:D273))</f>
        <v>0</v>
      </c>
      <c r="D256" s="55"/>
      <c r="E256" s="50"/>
      <c r="F256" s="7"/>
      <c r="G256" s="53"/>
      <c r="AA256" s="4" t="str" cm="1">
        <f t="array" ref="AA256">TRANSPOSE(_xlfn._xlws.FILTER(
   Drills_Drill,
   (Drills_Competency=$E256)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</row>
    <row r="257" spans="2:43" x14ac:dyDescent="0.25">
      <c r="B257" s="127"/>
      <c r="C257" s="133"/>
      <c r="D257" s="55"/>
      <c r="E257" s="50"/>
      <c r="F257" s="7"/>
      <c r="G257" s="53"/>
      <c r="AA257" s="4" t="str" cm="1">
        <f t="array" ref="AA257">TRANSPOSE(_xlfn._xlws.FILTER(
   Drills_Drill,
   (Drills_Competency=$E257)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</row>
    <row r="258" spans="2:43" x14ac:dyDescent="0.25">
      <c r="B258" s="127"/>
      <c r="C258" s="133"/>
      <c r="D258" s="55"/>
      <c r="E258" s="50"/>
      <c r="F258" s="7"/>
      <c r="G258" s="53"/>
      <c r="AA258" s="4" t="str" cm="1">
        <f t="array" ref="AA258">TRANSPOSE(_xlfn._xlws.FILTER(
   Drills_Drill,
   (Drills_Competency=$E258)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</row>
    <row r="259" spans="2:43" x14ac:dyDescent="0.25">
      <c r="B259" s="127"/>
      <c r="C259" s="133"/>
      <c r="D259" s="55"/>
      <c r="E259" s="50"/>
      <c r="F259" s="7"/>
      <c r="G259" s="53"/>
      <c r="AA259" s="4" t="str" cm="1">
        <f t="array" ref="AA259">TRANSPOSE(_xlfn._xlws.FILTER(
   Drills_Drill,
   (Drills_Competency=$E259)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</row>
    <row r="260" spans="2:43" x14ac:dyDescent="0.25">
      <c r="B260" s="127"/>
      <c r="C260" s="133"/>
      <c r="D260" s="55"/>
      <c r="E260" s="50"/>
      <c r="F260" s="7"/>
      <c r="G260" s="53"/>
      <c r="AA260" s="4" t="str" cm="1">
        <f t="array" ref="AA260">TRANSPOSE(_xlfn._xlws.FILTER(
   Drills_Drill,
   (Drills_Competency=$E260)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</row>
    <row r="261" spans="2:43" x14ac:dyDescent="0.25">
      <c r="B261" s="127"/>
      <c r="C261" s="133"/>
      <c r="D261" s="55"/>
      <c r="E261" s="50"/>
      <c r="F261" s="7"/>
      <c r="G261" s="53"/>
      <c r="AA261" s="4" t="str" cm="1">
        <f t="array" ref="AA261">TRANSPOSE(_xlfn._xlws.FILTER(
   Drills_Drill,
   (Drills_Competency=$E261)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</row>
    <row r="262" spans="2:43" x14ac:dyDescent="0.25">
      <c r="B262" s="127"/>
      <c r="C262" s="133"/>
      <c r="D262" s="55"/>
      <c r="E262" s="50"/>
      <c r="F262" s="7"/>
      <c r="G262" s="53"/>
      <c r="AA262" s="4" t="str" cm="1">
        <f t="array" ref="AA262">TRANSPOSE(_xlfn._xlws.FILTER(
   Drills_Drill,
   (Drills_Competency=$E262)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</row>
    <row r="263" spans="2:43" x14ac:dyDescent="0.25">
      <c r="B263" s="127"/>
      <c r="C263" s="133"/>
      <c r="D263" s="55"/>
      <c r="E263" s="50"/>
      <c r="F263" s="7"/>
      <c r="G263" s="53"/>
      <c r="AA263" s="4" t="str" cm="1">
        <f t="array" ref="AA263">TRANSPOSE(_xlfn._xlws.FILTER(
   Drills_Drill,
   (Drills_Competency=$E263)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</row>
    <row r="264" spans="2:43" x14ac:dyDescent="0.25">
      <c r="B264" s="127"/>
      <c r="C264" s="133"/>
      <c r="D264" s="55"/>
      <c r="E264" s="50"/>
      <c r="F264" s="7"/>
      <c r="G264" s="53"/>
      <c r="AA264" s="4" t="str" cm="1">
        <f t="array" ref="AA264">TRANSPOSE(_xlfn._xlws.FILTER(
   Drills_Drill,
   (Drills_Competency=$E264)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</row>
    <row r="265" spans="2:43" x14ac:dyDescent="0.25">
      <c r="B265" s="127"/>
      <c r="C265" s="133"/>
      <c r="D265" s="55"/>
      <c r="E265" s="50"/>
      <c r="F265" s="7"/>
      <c r="G265" s="53"/>
      <c r="AA265" s="4" t="str" cm="1">
        <f t="array" ref="AA265">TRANSPOSE(_xlfn._xlws.FILTER(
   Drills_Drill,
   (Drills_Competency=$E265)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</row>
    <row r="266" spans="2:43" x14ac:dyDescent="0.25">
      <c r="B266" s="127"/>
      <c r="C266" s="133"/>
      <c r="D266" s="55"/>
      <c r="E266" s="50"/>
      <c r="F266" s="7"/>
      <c r="G266" s="53"/>
      <c r="AA266" s="4" t="str" cm="1">
        <f t="array" ref="AA266">TRANSPOSE(_xlfn._xlws.FILTER(
   Drills_Drill,
   (Drills_Competency=$E266)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</row>
    <row r="267" spans="2:43" x14ac:dyDescent="0.25">
      <c r="B267" s="127"/>
      <c r="C267" s="133"/>
      <c r="D267" s="55"/>
      <c r="E267" s="50"/>
      <c r="F267" s="7"/>
      <c r="G267" s="53"/>
      <c r="AA267" s="4" t="str" cm="1">
        <f t="array" ref="AA267">TRANSPOSE(_xlfn._xlws.FILTER(
   Drills_Drill,
   (Drills_Competency=$E267)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</row>
    <row r="268" spans="2:43" x14ac:dyDescent="0.25">
      <c r="B268" s="127"/>
      <c r="C268" s="133"/>
      <c r="D268" s="55"/>
      <c r="E268" s="50"/>
      <c r="F268" s="7"/>
      <c r="G268" s="53"/>
      <c r="AA268" s="4" t="str" cm="1">
        <f t="array" ref="AA268">TRANSPOSE(_xlfn._xlws.FILTER(
   Drills_Drill,
   (Drills_Competency=$E268)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</row>
    <row r="269" spans="2:43" x14ac:dyDescent="0.25">
      <c r="B269" s="127"/>
      <c r="C269" s="133"/>
      <c r="D269" s="55"/>
      <c r="E269" s="50"/>
      <c r="F269" s="7"/>
      <c r="G269" s="53"/>
      <c r="AA269" s="4" t="str" cm="1">
        <f t="array" ref="AA269">TRANSPOSE(_xlfn._xlws.FILTER(
   Drills_Drill,
   (Drills_Competency=$E269)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</row>
    <row r="270" spans="2:43" x14ac:dyDescent="0.25">
      <c r="B270" s="127"/>
      <c r="C270" s="133"/>
      <c r="D270" s="55"/>
      <c r="E270" s="50"/>
      <c r="F270" s="7"/>
      <c r="G270" s="53"/>
      <c r="AA270" s="4" t="str" cm="1">
        <f t="array" ref="AA270">TRANSPOSE(_xlfn._xlws.FILTER(
   Drills_Drill,
   (Drills_Competency=$E270)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</row>
    <row r="271" spans="2:43" x14ac:dyDescent="0.25">
      <c r="B271" s="127"/>
      <c r="C271" s="133"/>
      <c r="D271" s="55"/>
      <c r="E271" s="50"/>
      <c r="F271" s="7"/>
      <c r="G271" s="53"/>
      <c r="AA271" s="4" t="str" cm="1">
        <f t="array" ref="AA271">TRANSPOSE(_xlfn._xlws.FILTER(
   Drills_Drill,
   (Drills_Competency=$E271)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</row>
    <row r="272" spans="2:43" x14ac:dyDescent="0.25">
      <c r="B272" s="127"/>
      <c r="C272" s="133"/>
      <c r="D272" s="55"/>
      <c r="E272" s="50"/>
      <c r="F272" s="7"/>
      <c r="G272" s="53"/>
      <c r="AA272" s="4" t="str" cm="1">
        <f t="array" ref="AA272">TRANSPOSE(_xlfn._xlws.FILTER(
   Drills_Drill,
   (Drills_Competency=$E272)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</row>
    <row r="273" spans="2:43" ht="15.75" thickBot="1" x14ac:dyDescent="0.3">
      <c r="B273" s="128"/>
      <c r="C273" s="134"/>
      <c r="D273" s="56"/>
      <c r="E273" s="51"/>
      <c r="F273" s="52"/>
      <c r="G273" s="54"/>
      <c r="AA273" s="4" t="str" cm="1">
        <f t="array" ref="AA273">TRANSPOSE(_xlfn._xlws.FILTER(
   Drills_Drill,
   (Drills_Competency=$E273)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</row>
    <row r="274" spans="2:43" x14ac:dyDescent="0.25">
      <c r="B274" s="126" t="s">
        <v>146</v>
      </c>
      <c r="C274" s="132">
        <f>IF(B274="","",SUM(D274:D291))</f>
        <v>0</v>
      </c>
      <c r="D274" s="55"/>
      <c r="E274" s="50"/>
      <c r="F274" s="7"/>
      <c r="G274" s="53"/>
      <c r="AA274" s="4" t="str" cm="1">
        <f t="array" ref="AA274">TRANSPOSE(_xlfn._xlws.FILTER(
   Drills_Drill,
   (Drills_Competency=$E274)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</row>
    <row r="275" spans="2:43" x14ac:dyDescent="0.25">
      <c r="B275" s="127"/>
      <c r="C275" s="133"/>
      <c r="D275" s="55"/>
      <c r="E275" s="50"/>
      <c r="F275" s="7"/>
      <c r="G275" s="53"/>
      <c r="AA275" s="4" t="str" cm="1">
        <f t="array" ref="AA275">TRANSPOSE(_xlfn._xlws.FILTER(
   Drills_Drill,
   (Drills_Competency=$E275)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</row>
    <row r="276" spans="2:43" x14ac:dyDescent="0.25">
      <c r="B276" s="127"/>
      <c r="C276" s="133"/>
      <c r="D276" s="55"/>
      <c r="E276" s="50"/>
      <c r="F276" s="7"/>
      <c r="G276" s="53"/>
      <c r="AA276" s="4" t="str" cm="1">
        <f t="array" ref="AA276">TRANSPOSE(_xlfn._xlws.FILTER(
   Drills_Drill,
   (Drills_Competency=$E276)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</row>
    <row r="277" spans="2:43" x14ac:dyDescent="0.25">
      <c r="B277" s="127"/>
      <c r="C277" s="133"/>
      <c r="D277" s="55"/>
      <c r="E277" s="50"/>
      <c r="F277" s="7"/>
      <c r="G277" s="53"/>
      <c r="AA277" s="4" t="str" cm="1">
        <f t="array" ref="AA277">TRANSPOSE(_xlfn._xlws.FILTER(
   Drills_Drill,
   (Drills_Competency=$E277)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</row>
    <row r="278" spans="2:43" x14ac:dyDescent="0.25">
      <c r="B278" s="127"/>
      <c r="C278" s="133"/>
      <c r="D278" s="55"/>
      <c r="E278" s="50"/>
      <c r="F278" s="7"/>
      <c r="G278" s="53"/>
      <c r="AA278" s="4" t="str" cm="1">
        <f t="array" ref="AA278">TRANSPOSE(_xlfn._xlws.FILTER(
   Drills_Drill,
   (Drills_Competency=$E278)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</row>
    <row r="279" spans="2:43" x14ac:dyDescent="0.25">
      <c r="B279" s="127"/>
      <c r="C279" s="133"/>
      <c r="D279" s="55"/>
      <c r="E279" s="50"/>
      <c r="F279" s="7"/>
      <c r="G279" s="53"/>
      <c r="AA279" s="4" t="str" cm="1">
        <f t="array" ref="AA279">TRANSPOSE(_xlfn._xlws.FILTER(
   Drills_Drill,
   (Drills_Competency=$E279)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</row>
    <row r="280" spans="2:43" x14ac:dyDescent="0.25">
      <c r="B280" s="127"/>
      <c r="C280" s="133"/>
      <c r="D280" s="55"/>
      <c r="E280" s="50"/>
      <c r="F280" s="7"/>
      <c r="G280" s="53"/>
      <c r="AA280" s="4" t="str" cm="1">
        <f t="array" ref="AA280">TRANSPOSE(_xlfn._xlws.FILTER(
   Drills_Drill,
   (Drills_Competency=$E280)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</row>
    <row r="281" spans="2:43" x14ac:dyDescent="0.25">
      <c r="B281" s="127"/>
      <c r="C281" s="133"/>
      <c r="D281" s="55"/>
      <c r="E281" s="50"/>
      <c r="F281" s="7"/>
      <c r="G281" s="53"/>
      <c r="AA281" s="4" t="str" cm="1">
        <f t="array" ref="AA281">TRANSPOSE(_xlfn._xlws.FILTER(
   Drills_Drill,
   (Drills_Competency=$E281)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</row>
    <row r="282" spans="2:43" x14ac:dyDescent="0.25">
      <c r="B282" s="127"/>
      <c r="C282" s="133"/>
      <c r="D282" s="55"/>
      <c r="E282" s="50"/>
      <c r="F282" s="7"/>
      <c r="G282" s="53"/>
      <c r="AA282" s="4" t="str" cm="1">
        <f t="array" ref="AA282">TRANSPOSE(_xlfn._xlws.FILTER(
   Drills_Drill,
   (Drills_Competency=$E282)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</row>
    <row r="283" spans="2:43" x14ac:dyDescent="0.25">
      <c r="B283" s="127"/>
      <c r="C283" s="133"/>
      <c r="D283" s="55"/>
      <c r="E283" s="50"/>
      <c r="F283" s="7"/>
      <c r="G283" s="53"/>
      <c r="AA283" s="4" t="str" cm="1">
        <f t="array" ref="AA283">TRANSPOSE(_xlfn._xlws.FILTER(
   Drills_Drill,
   (Drills_Competency=$E283)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</row>
    <row r="284" spans="2:43" x14ac:dyDescent="0.25">
      <c r="B284" s="127"/>
      <c r="C284" s="133"/>
      <c r="D284" s="55"/>
      <c r="E284" s="50"/>
      <c r="F284" s="7"/>
      <c r="G284" s="53"/>
      <c r="AA284" s="4" t="str" cm="1">
        <f t="array" ref="AA284">TRANSPOSE(_xlfn._xlws.FILTER(
   Drills_Drill,
   (Drills_Competency=$E284)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</row>
    <row r="285" spans="2:43" x14ac:dyDescent="0.25">
      <c r="B285" s="127"/>
      <c r="C285" s="133"/>
      <c r="D285" s="55"/>
      <c r="E285" s="50"/>
      <c r="F285" s="7"/>
      <c r="G285" s="53"/>
      <c r="AA285" s="4" t="str" cm="1">
        <f t="array" ref="AA285">TRANSPOSE(_xlfn._xlws.FILTER(
   Drills_Drill,
   (Drills_Competency=$E285)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</row>
    <row r="286" spans="2:43" x14ac:dyDescent="0.25">
      <c r="B286" s="127"/>
      <c r="C286" s="133"/>
      <c r="D286" s="55"/>
      <c r="E286" s="50"/>
      <c r="F286" s="7"/>
      <c r="G286" s="53"/>
      <c r="AA286" s="4" t="str" cm="1">
        <f t="array" ref="AA286">TRANSPOSE(_xlfn._xlws.FILTER(
   Drills_Drill,
   (Drills_Competency=$E286)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</row>
    <row r="287" spans="2:43" x14ac:dyDescent="0.25">
      <c r="B287" s="127"/>
      <c r="C287" s="133"/>
      <c r="D287" s="55"/>
      <c r="E287" s="50"/>
      <c r="F287" s="7"/>
      <c r="G287" s="53"/>
      <c r="AA287" s="4" t="str" cm="1">
        <f t="array" ref="AA287">TRANSPOSE(_xlfn._xlws.FILTER(
   Drills_Drill,
   (Drills_Competency=$E287)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</row>
    <row r="288" spans="2:43" x14ac:dyDescent="0.25">
      <c r="B288" s="127"/>
      <c r="C288" s="133"/>
      <c r="D288" s="55"/>
      <c r="E288" s="50"/>
      <c r="F288" s="7"/>
      <c r="G288" s="53"/>
      <c r="AA288" s="4" t="str" cm="1">
        <f t="array" ref="AA288">TRANSPOSE(_xlfn._xlws.FILTER(
   Drills_Drill,
   (Drills_Competency=$E288)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</row>
    <row r="289" spans="2:43" x14ac:dyDescent="0.25">
      <c r="B289" s="127"/>
      <c r="C289" s="133"/>
      <c r="D289" s="55"/>
      <c r="E289" s="50"/>
      <c r="F289" s="7"/>
      <c r="G289" s="53"/>
      <c r="AA289" s="4" t="str" cm="1">
        <f t="array" ref="AA289">TRANSPOSE(_xlfn._xlws.FILTER(
   Drills_Drill,
   (Drills_Competency=$E289)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</row>
    <row r="290" spans="2:43" x14ac:dyDescent="0.25">
      <c r="B290" s="127"/>
      <c r="C290" s="133"/>
      <c r="D290" s="55"/>
      <c r="E290" s="50"/>
      <c r="F290" s="7"/>
      <c r="G290" s="53"/>
      <c r="AA290" s="4" t="str" cm="1">
        <f t="array" ref="AA290">TRANSPOSE(_xlfn._xlws.FILTER(
   Drills_Drill,
   (Drills_Competency=$E290)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</row>
    <row r="291" spans="2:43" ht="15.75" thickBot="1" x14ac:dyDescent="0.3">
      <c r="B291" s="128"/>
      <c r="C291" s="134"/>
      <c r="D291" s="56"/>
      <c r="E291" s="51"/>
      <c r="F291" s="52"/>
      <c r="G291" s="54"/>
      <c r="AA291" s="4" t="str" cm="1">
        <f t="array" ref="AA291">TRANSPOSE(_xlfn._xlws.FILTER(
   Drills_Drill,
   (Drills_Competency=$E291)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</row>
    <row r="292" spans="2:43" x14ac:dyDescent="0.25">
      <c r="B292" s="126" t="s">
        <v>147</v>
      </c>
      <c r="C292" s="132">
        <f>IF(B292="","",SUM(D292:D309))</f>
        <v>0</v>
      </c>
      <c r="D292" s="55"/>
      <c r="E292" s="50"/>
      <c r="F292" s="7"/>
      <c r="G292" s="53"/>
      <c r="AA292" s="4" t="str" cm="1">
        <f t="array" ref="AA292">TRANSPOSE(_xlfn._xlws.FILTER(
   Drills_Drill,
   (Drills_Competency=$E292)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</row>
    <row r="293" spans="2:43" x14ac:dyDescent="0.25">
      <c r="B293" s="127"/>
      <c r="C293" s="133"/>
      <c r="D293" s="55"/>
      <c r="E293" s="50"/>
      <c r="F293" s="7"/>
      <c r="G293" s="53"/>
      <c r="AA293" s="4" t="str" cm="1">
        <f t="array" ref="AA293">TRANSPOSE(_xlfn._xlws.FILTER(
   Drills_Drill,
   (Drills_Competency=$E293)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</row>
    <row r="294" spans="2:43" x14ac:dyDescent="0.25">
      <c r="B294" s="127"/>
      <c r="C294" s="133"/>
      <c r="D294" s="55"/>
      <c r="E294" s="50"/>
      <c r="F294" s="7"/>
      <c r="G294" s="53"/>
      <c r="AA294" s="4" t="str" cm="1">
        <f t="array" ref="AA294">TRANSPOSE(_xlfn._xlws.FILTER(
   Drills_Drill,
   (Drills_Competency=$E294)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</row>
    <row r="295" spans="2:43" x14ac:dyDescent="0.25">
      <c r="B295" s="127"/>
      <c r="C295" s="133"/>
      <c r="D295" s="55"/>
      <c r="E295" s="50"/>
      <c r="F295" s="7"/>
      <c r="G295" s="53"/>
      <c r="AA295" s="4" t="str" cm="1">
        <f t="array" ref="AA295">TRANSPOSE(_xlfn._xlws.FILTER(
   Drills_Drill,
   (Drills_Competency=$E295)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</row>
    <row r="296" spans="2:43" x14ac:dyDescent="0.25">
      <c r="B296" s="127"/>
      <c r="C296" s="133"/>
      <c r="D296" s="55"/>
      <c r="E296" s="50"/>
      <c r="F296" s="7"/>
      <c r="G296" s="53"/>
      <c r="AA296" s="4" t="str" cm="1">
        <f t="array" ref="AA296">TRANSPOSE(_xlfn._xlws.FILTER(
   Drills_Drill,
   (Drills_Competency=$E296)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</row>
    <row r="297" spans="2:43" x14ac:dyDescent="0.25">
      <c r="B297" s="127"/>
      <c r="C297" s="133"/>
      <c r="D297" s="55"/>
      <c r="E297" s="50"/>
      <c r="F297" s="7"/>
      <c r="G297" s="53"/>
      <c r="AA297" s="4" t="str" cm="1">
        <f t="array" ref="AA297">TRANSPOSE(_xlfn._xlws.FILTER(
   Drills_Drill,
   (Drills_Competency=$E297)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</row>
    <row r="298" spans="2:43" x14ac:dyDescent="0.25">
      <c r="B298" s="127"/>
      <c r="C298" s="133"/>
      <c r="D298" s="55"/>
      <c r="E298" s="50"/>
      <c r="F298" s="7"/>
      <c r="G298" s="53"/>
      <c r="AA298" s="4" t="str" cm="1">
        <f t="array" ref="AA298">TRANSPOSE(_xlfn._xlws.FILTER(
   Drills_Drill,
   (Drills_Competency=$E298)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</row>
    <row r="299" spans="2:43" x14ac:dyDescent="0.25">
      <c r="B299" s="127"/>
      <c r="C299" s="133"/>
      <c r="D299" s="55"/>
      <c r="E299" s="50"/>
      <c r="F299" s="7"/>
      <c r="G299" s="53"/>
      <c r="AA299" s="4" t="str" cm="1">
        <f t="array" ref="AA299">TRANSPOSE(_xlfn._xlws.FILTER(
   Drills_Drill,
   (Drills_Competency=$E299)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</row>
    <row r="300" spans="2:43" x14ac:dyDescent="0.25">
      <c r="B300" s="127"/>
      <c r="C300" s="133"/>
      <c r="D300" s="55"/>
      <c r="E300" s="50"/>
      <c r="F300" s="7"/>
      <c r="G300" s="53"/>
      <c r="AA300" s="4" t="str" cm="1">
        <f t="array" ref="AA300">TRANSPOSE(_xlfn._xlws.FILTER(
   Drills_Drill,
   (Drills_Competency=$E300)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</row>
    <row r="301" spans="2:43" x14ac:dyDescent="0.25">
      <c r="B301" s="127"/>
      <c r="C301" s="133"/>
      <c r="D301" s="55"/>
      <c r="E301" s="50"/>
      <c r="F301" s="7"/>
      <c r="G301" s="53"/>
      <c r="AA301" s="4" t="str" cm="1">
        <f t="array" ref="AA301">TRANSPOSE(_xlfn._xlws.FILTER(
   Drills_Drill,
   (Drills_Competency=$E301)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</row>
    <row r="302" spans="2:43" x14ac:dyDescent="0.25">
      <c r="B302" s="127"/>
      <c r="C302" s="133"/>
      <c r="D302" s="55"/>
      <c r="E302" s="50"/>
      <c r="F302" s="7"/>
      <c r="G302" s="53"/>
      <c r="AA302" s="4" t="str" cm="1">
        <f t="array" ref="AA302">TRANSPOSE(_xlfn._xlws.FILTER(
   Drills_Drill,
   (Drills_Competency=$E302)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</row>
    <row r="303" spans="2:43" x14ac:dyDescent="0.25">
      <c r="B303" s="127"/>
      <c r="C303" s="133"/>
      <c r="D303" s="55"/>
      <c r="E303" s="50"/>
      <c r="F303" s="7"/>
      <c r="G303" s="53"/>
      <c r="AA303" s="4" t="str" cm="1">
        <f t="array" ref="AA303">TRANSPOSE(_xlfn._xlws.FILTER(
   Drills_Drill,
   (Drills_Competency=$E303)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</row>
    <row r="304" spans="2:43" x14ac:dyDescent="0.25">
      <c r="B304" s="127"/>
      <c r="C304" s="133"/>
      <c r="D304" s="55"/>
      <c r="E304" s="50"/>
      <c r="F304" s="7"/>
      <c r="G304" s="53"/>
      <c r="AA304" s="4" t="str" cm="1">
        <f t="array" ref="AA304">TRANSPOSE(_xlfn._xlws.FILTER(
   Drills_Drill,
   (Drills_Competency=$E304)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</row>
    <row r="305" spans="2:43" x14ac:dyDescent="0.25">
      <c r="B305" s="127"/>
      <c r="C305" s="133"/>
      <c r="D305" s="55"/>
      <c r="E305" s="50"/>
      <c r="F305" s="7"/>
      <c r="G305" s="53"/>
      <c r="AA305" s="4" t="str" cm="1">
        <f t="array" ref="AA305">TRANSPOSE(_xlfn._xlws.FILTER(
   Drills_Drill,
   (Drills_Competency=$E305)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</row>
    <row r="306" spans="2:43" x14ac:dyDescent="0.25">
      <c r="B306" s="127"/>
      <c r="C306" s="133"/>
      <c r="D306" s="55"/>
      <c r="E306" s="50"/>
      <c r="F306" s="7"/>
      <c r="G306" s="53"/>
      <c r="AA306" s="4" t="str" cm="1">
        <f t="array" ref="AA306">TRANSPOSE(_xlfn._xlws.FILTER(
   Drills_Drill,
   (Drills_Competency=$E306)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</row>
    <row r="307" spans="2:43" x14ac:dyDescent="0.25">
      <c r="B307" s="127"/>
      <c r="C307" s="133"/>
      <c r="D307" s="55"/>
      <c r="E307" s="50"/>
      <c r="F307" s="7"/>
      <c r="G307" s="53"/>
      <c r="AA307" s="4" t="str" cm="1">
        <f t="array" ref="AA307">TRANSPOSE(_xlfn._xlws.FILTER(
   Drills_Drill,
   (Drills_Competency=$E307)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</row>
    <row r="308" spans="2:43" x14ac:dyDescent="0.25">
      <c r="B308" s="127"/>
      <c r="C308" s="133"/>
      <c r="D308" s="55"/>
      <c r="E308" s="50"/>
      <c r="F308" s="7"/>
      <c r="G308" s="53"/>
      <c r="AA308" s="4" t="str" cm="1">
        <f t="array" ref="AA308">TRANSPOSE(_xlfn._xlws.FILTER(
   Drills_Drill,
   (Drills_Competency=$E308)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</row>
    <row r="309" spans="2:43" ht="15.75" thickBot="1" x14ac:dyDescent="0.3">
      <c r="B309" s="128"/>
      <c r="C309" s="134"/>
      <c r="D309" s="56"/>
      <c r="E309" s="51"/>
      <c r="F309" s="52"/>
      <c r="G309" s="54"/>
      <c r="AA309" s="4" t="str" cm="1">
        <f t="array" ref="AA309">TRANSPOSE(_xlfn._xlws.FILTER(
   Drills_Drill,
   (Drills_Competency=$E309)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</row>
    <row r="310" spans="2:43" x14ac:dyDescent="0.25">
      <c r="B310" s="126" t="s">
        <v>148</v>
      </c>
      <c r="C310" s="132">
        <f>IF(B310="","",SUM(D310:D327))</f>
        <v>0</v>
      </c>
      <c r="D310" s="55"/>
      <c r="E310" s="50"/>
      <c r="F310" s="7"/>
      <c r="G310" s="53"/>
      <c r="AA310" s="4" t="str" cm="1">
        <f t="array" ref="AA310">TRANSPOSE(_xlfn._xlws.FILTER(
   Drills_Drill,
   (Drills_Competency=$E310)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</row>
    <row r="311" spans="2:43" x14ac:dyDescent="0.25">
      <c r="B311" s="127"/>
      <c r="C311" s="133"/>
      <c r="D311" s="55"/>
      <c r="E311" s="50"/>
      <c r="F311" s="7"/>
      <c r="G311" s="53"/>
      <c r="AA311" s="4" t="str" cm="1">
        <f t="array" ref="AA311">TRANSPOSE(_xlfn._xlws.FILTER(
   Drills_Drill,
   (Drills_Competency=$E311)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</row>
    <row r="312" spans="2:43" x14ac:dyDescent="0.25">
      <c r="B312" s="127"/>
      <c r="C312" s="133"/>
      <c r="D312" s="55"/>
      <c r="E312" s="50"/>
      <c r="F312" s="7"/>
      <c r="G312" s="53"/>
      <c r="AA312" s="4" t="str" cm="1">
        <f t="array" ref="AA312">TRANSPOSE(_xlfn._xlws.FILTER(
   Drills_Drill,
   (Drills_Competency=$E312)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</row>
    <row r="313" spans="2:43" x14ac:dyDescent="0.25">
      <c r="B313" s="127"/>
      <c r="C313" s="133"/>
      <c r="D313" s="55"/>
      <c r="E313" s="50"/>
      <c r="F313" s="7"/>
      <c r="G313" s="53"/>
      <c r="AA313" s="4" t="str" cm="1">
        <f t="array" ref="AA313">TRANSPOSE(_xlfn._xlws.FILTER(
   Drills_Drill,
   (Drills_Competency=$E313)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</row>
    <row r="314" spans="2:43" x14ac:dyDescent="0.25">
      <c r="B314" s="127"/>
      <c r="C314" s="133"/>
      <c r="D314" s="55"/>
      <c r="E314" s="50"/>
      <c r="F314" s="7"/>
      <c r="G314" s="53"/>
      <c r="AA314" s="4" t="str" cm="1">
        <f t="array" ref="AA314">TRANSPOSE(_xlfn._xlws.FILTER(
   Drills_Drill,
   (Drills_Competency=$E314)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</row>
    <row r="315" spans="2:43" x14ac:dyDescent="0.25">
      <c r="B315" s="127"/>
      <c r="C315" s="133"/>
      <c r="D315" s="55"/>
      <c r="E315" s="50"/>
      <c r="F315" s="7"/>
      <c r="G315" s="53"/>
      <c r="AA315" s="4" t="str" cm="1">
        <f t="array" ref="AA315">TRANSPOSE(_xlfn._xlws.FILTER(
   Drills_Drill,
   (Drills_Competency=$E315)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</row>
    <row r="316" spans="2:43" x14ac:dyDescent="0.25">
      <c r="B316" s="127"/>
      <c r="C316" s="133"/>
      <c r="D316" s="55"/>
      <c r="E316" s="50"/>
      <c r="F316" s="7"/>
      <c r="G316" s="53"/>
      <c r="AA316" s="4" t="str" cm="1">
        <f t="array" ref="AA316">TRANSPOSE(_xlfn._xlws.FILTER(
   Drills_Drill,
   (Drills_Competency=$E316)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</row>
    <row r="317" spans="2:43" x14ac:dyDescent="0.25">
      <c r="B317" s="127"/>
      <c r="C317" s="133"/>
      <c r="D317" s="55"/>
      <c r="E317" s="50"/>
      <c r="F317" s="7"/>
      <c r="G317" s="53"/>
      <c r="AA317" s="4" t="str" cm="1">
        <f t="array" ref="AA317">TRANSPOSE(_xlfn._xlws.FILTER(
   Drills_Drill,
   (Drills_Competency=$E317)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</row>
    <row r="318" spans="2:43" x14ac:dyDescent="0.25">
      <c r="B318" s="127"/>
      <c r="C318" s="133"/>
      <c r="D318" s="55"/>
      <c r="E318" s="50"/>
      <c r="F318" s="7"/>
      <c r="G318" s="53"/>
      <c r="AA318" s="4" t="str" cm="1">
        <f t="array" ref="AA318">TRANSPOSE(_xlfn._xlws.FILTER(
   Drills_Drill,
   (Drills_Competency=$E318)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</row>
    <row r="319" spans="2:43" x14ac:dyDescent="0.25">
      <c r="B319" s="127"/>
      <c r="C319" s="133"/>
      <c r="D319" s="55"/>
      <c r="E319" s="50"/>
      <c r="F319" s="7"/>
      <c r="G319" s="53"/>
      <c r="AA319" s="4" t="str" cm="1">
        <f t="array" ref="AA319">TRANSPOSE(_xlfn._xlws.FILTER(
   Drills_Drill,
   (Drills_Competency=$E319)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</row>
    <row r="320" spans="2:43" x14ac:dyDescent="0.25">
      <c r="B320" s="127"/>
      <c r="C320" s="133"/>
      <c r="D320" s="55"/>
      <c r="E320" s="50"/>
      <c r="F320" s="7"/>
      <c r="G320" s="53"/>
      <c r="AA320" s="4" t="str" cm="1">
        <f t="array" ref="AA320">TRANSPOSE(_xlfn._xlws.FILTER(
   Drills_Drill,
   (Drills_Competency=$E320)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</row>
    <row r="321" spans="2:43" x14ac:dyDescent="0.25">
      <c r="B321" s="127"/>
      <c r="C321" s="133"/>
      <c r="D321" s="55"/>
      <c r="E321" s="50"/>
      <c r="F321" s="7"/>
      <c r="G321" s="53"/>
      <c r="AA321" s="4" t="str" cm="1">
        <f t="array" ref="AA321">TRANSPOSE(_xlfn._xlws.FILTER(
   Drills_Drill,
   (Drills_Competency=$E321)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</row>
    <row r="322" spans="2:43" x14ac:dyDescent="0.25">
      <c r="B322" s="127"/>
      <c r="C322" s="133"/>
      <c r="D322" s="55"/>
      <c r="E322" s="50"/>
      <c r="F322" s="7"/>
      <c r="G322" s="53"/>
      <c r="AA322" s="4" t="str" cm="1">
        <f t="array" ref="AA322">TRANSPOSE(_xlfn._xlws.FILTER(
   Drills_Drill,
   (Drills_Competency=$E322)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</row>
    <row r="323" spans="2:43" x14ac:dyDescent="0.25">
      <c r="B323" s="127"/>
      <c r="C323" s="133"/>
      <c r="D323" s="55"/>
      <c r="E323" s="50"/>
      <c r="F323" s="7"/>
      <c r="G323" s="53"/>
      <c r="AA323" s="4" t="str" cm="1">
        <f t="array" ref="AA323">TRANSPOSE(_xlfn._xlws.FILTER(
   Drills_Drill,
   (Drills_Competency=$E323)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</row>
    <row r="324" spans="2:43" x14ac:dyDescent="0.25">
      <c r="B324" s="127"/>
      <c r="C324" s="133"/>
      <c r="D324" s="55"/>
      <c r="E324" s="50"/>
      <c r="F324" s="7"/>
      <c r="G324" s="53"/>
      <c r="AA324" s="4" t="str" cm="1">
        <f t="array" ref="AA324">TRANSPOSE(_xlfn._xlws.FILTER(
   Drills_Drill,
   (Drills_Competency=$E324)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</row>
    <row r="325" spans="2:43" x14ac:dyDescent="0.25">
      <c r="B325" s="127"/>
      <c r="C325" s="133"/>
      <c r="D325" s="55"/>
      <c r="E325" s="50"/>
      <c r="F325" s="7"/>
      <c r="G325" s="53"/>
      <c r="AA325" s="4" t="str" cm="1">
        <f t="array" ref="AA325">TRANSPOSE(_xlfn._xlws.FILTER(
   Drills_Drill,
   (Drills_Competency=$E325)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</row>
    <row r="326" spans="2:43" x14ac:dyDescent="0.25">
      <c r="B326" s="127"/>
      <c r="C326" s="133"/>
      <c r="D326" s="55"/>
      <c r="E326" s="50"/>
      <c r="F326" s="7"/>
      <c r="G326" s="53"/>
      <c r="AA326" s="4" t="str" cm="1">
        <f t="array" ref="AA326">TRANSPOSE(_xlfn._xlws.FILTER(
   Drills_Drill,
   (Drills_Competency=$E326)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</row>
    <row r="327" spans="2:43" ht="15.75" thickBot="1" x14ac:dyDescent="0.3">
      <c r="B327" s="128"/>
      <c r="C327" s="134"/>
      <c r="D327" s="56"/>
      <c r="E327" s="51"/>
      <c r="F327" s="52"/>
      <c r="G327" s="54"/>
      <c r="AA327" s="4" t="str" cm="1">
        <f t="array" ref="AA327">TRANSPOSE(_xlfn._xlws.FILTER(
   Drills_Drill,
   (Drills_Competency=$E327)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</row>
    <row r="328" spans="2:43" x14ac:dyDescent="0.25">
      <c r="B328" s="126" t="s">
        <v>149</v>
      </c>
      <c r="C328" s="132">
        <f>IF(B328="","",SUM(D328:D345))</f>
        <v>0</v>
      </c>
      <c r="D328" s="55"/>
      <c r="E328" s="50"/>
      <c r="F328" s="7"/>
      <c r="G328" s="53"/>
      <c r="AA328" s="4" t="str" cm="1">
        <f t="array" ref="AA328">TRANSPOSE(_xlfn._xlws.FILTER(
   Drills_Drill,
   (Drills_Competency=$E328)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</row>
    <row r="329" spans="2:43" x14ac:dyDescent="0.25">
      <c r="B329" s="127"/>
      <c r="C329" s="133"/>
      <c r="D329" s="55"/>
      <c r="E329" s="50"/>
      <c r="F329" s="7"/>
      <c r="G329" s="53"/>
      <c r="AA329" s="4" t="str" cm="1">
        <f t="array" ref="AA329">TRANSPOSE(_xlfn._xlws.FILTER(
   Drills_Drill,
   (Drills_Competency=$E329)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</row>
    <row r="330" spans="2:43" x14ac:dyDescent="0.25">
      <c r="B330" s="127"/>
      <c r="C330" s="133"/>
      <c r="D330" s="55"/>
      <c r="E330" s="50"/>
      <c r="F330" s="7"/>
      <c r="G330" s="53"/>
      <c r="AA330" s="4" t="str" cm="1">
        <f t="array" ref="AA330">TRANSPOSE(_xlfn._xlws.FILTER(
   Drills_Drill,
   (Drills_Competency=$E330)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</row>
    <row r="331" spans="2:43" x14ac:dyDescent="0.25">
      <c r="B331" s="127"/>
      <c r="C331" s="133"/>
      <c r="D331" s="55"/>
      <c r="E331" s="50"/>
      <c r="F331" s="7"/>
      <c r="G331" s="53"/>
      <c r="AA331" s="4" t="str" cm="1">
        <f t="array" ref="AA331">TRANSPOSE(_xlfn._xlws.FILTER(
   Drills_Drill,
   (Drills_Competency=$E331)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</row>
    <row r="332" spans="2:43" x14ac:dyDescent="0.25">
      <c r="B332" s="127"/>
      <c r="C332" s="133"/>
      <c r="D332" s="55"/>
      <c r="E332" s="50"/>
      <c r="F332" s="7"/>
      <c r="G332" s="53"/>
      <c r="AA332" s="4" t="str" cm="1">
        <f t="array" ref="AA332">TRANSPOSE(_xlfn._xlws.FILTER(
   Drills_Drill,
   (Drills_Competency=$E332)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</row>
    <row r="333" spans="2:43" x14ac:dyDescent="0.25">
      <c r="B333" s="127"/>
      <c r="C333" s="133"/>
      <c r="D333" s="55"/>
      <c r="E333" s="50"/>
      <c r="F333" s="7"/>
      <c r="G333" s="53"/>
      <c r="AA333" s="4" t="str" cm="1">
        <f t="array" ref="AA333">TRANSPOSE(_xlfn._xlws.FILTER(
   Drills_Drill,
   (Drills_Competency=$E333)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</row>
    <row r="334" spans="2:43" x14ac:dyDescent="0.25">
      <c r="B334" s="127"/>
      <c r="C334" s="133"/>
      <c r="D334" s="55"/>
      <c r="E334" s="50"/>
      <c r="F334" s="7"/>
      <c r="G334" s="53"/>
      <c r="AA334" s="4" t="str" cm="1">
        <f t="array" ref="AA334">TRANSPOSE(_xlfn._xlws.FILTER(
   Drills_Drill,
   (Drills_Competency=$E334)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</row>
    <row r="335" spans="2:43" x14ac:dyDescent="0.25">
      <c r="B335" s="127"/>
      <c r="C335" s="133"/>
      <c r="D335" s="55"/>
      <c r="E335" s="50"/>
      <c r="F335" s="7"/>
      <c r="G335" s="53"/>
      <c r="AA335" s="4" t="str" cm="1">
        <f t="array" ref="AA335">TRANSPOSE(_xlfn._xlws.FILTER(
   Drills_Drill,
   (Drills_Competency=$E335)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</row>
    <row r="336" spans="2:43" x14ac:dyDescent="0.25">
      <c r="B336" s="127"/>
      <c r="C336" s="133"/>
      <c r="D336" s="55"/>
      <c r="E336" s="50"/>
      <c r="F336" s="7"/>
      <c r="G336" s="53"/>
      <c r="AA336" s="4" t="str" cm="1">
        <f t="array" ref="AA336">TRANSPOSE(_xlfn._xlws.FILTER(
   Drills_Drill,
   (Drills_Competency=$E336)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</row>
    <row r="337" spans="2:43" x14ac:dyDescent="0.25">
      <c r="B337" s="127"/>
      <c r="C337" s="133"/>
      <c r="D337" s="55"/>
      <c r="E337" s="50"/>
      <c r="F337" s="7"/>
      <c r="G337" s="53"/>
      <c r="AA337" s="4" t="str" cm="1">
        <f t="array" ref="AA337">TRANSPOSE(_xlfn._xlws.FILTER(
   Drills_Drill,
   (Drills_Competency=$E337)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</row>
    <row r="338" spans="2:43" x14ac:dyDescent="0.25">
      <c r="B338" s="127"/>
      <c r="C338" s="133"/>
      <c r="D338" s="55"/>
      <c r="E338" s="50"/>
      <c r="F338" s="7"/>
      <c r="G338" s="53"/>
      <c r="AA338" s="4" t="str" cm="1">
        <f t="array" ref="AA338">TRANSPOSE(_xlfn._xlws.FILTER(
   Drills_Drill,
   (Drills_Competency=$E338)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</row>
    <row r="339" spans="2:43" x14ac:dyDescent="0.25">
      <c r="B339" s="127"/>
      <c r="C339" s="133"/>
      <c r="D339" s="55"/>
      <c r="E339" s="50"/>
      <c r="F339" s="7"/>
      <c r="G339" s="53"/>
      <c r="AA339" s="4" t="str" cm="1">
        <f t="array" ref="AA339">TRANSPOSE(_xlfn._xlws.FILTER(
   Drills_Drill,
   (Drills_Competency=$E339)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</row>
    <row r="340" spans="2:43" x14ac:dyDescent="0.25">
      <c r="B340" s="127"/>
      <c r="C340" s="133"/>
      <c r="D340" s="55"/>
      <c r="E340" s="50"/>
      <c r="F340" s="7"/>
      <c r="G340" s="53"/>
      <c r="AA340" s="4" t="str" cm="1">
        <f t="array" ref="AA340">TRANSPOSE(_xlfn._xlws.FILTER(
   Drills_Drill,
   (Drills_Competency=$E340)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</row>
    <row r="341" spans="2:43" x14ac:dyDescent="0.25">
      <c r="B341" s="127"/>
      <c r="C341" s="133"/>
      <c r="D341" s="55"/>
      <c r="E341" s="50"/>
      <c r="F341" s="7"/>
      <c r="G341" s="53"/>
      <c r="AA341" s="4" t="str" cm="1">
        <f t="array" ref="AA341">TRANSPOSE(_xlfn._xlws.FILTER(
   Drills_Drill,
   (Drills_Competency=$E341)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</row>
    <row r="342" spans="2:43" x14ac:dyDescent="0.25">
      <c r="B342" s="127"/>
      <c r="C342" s="133"/>
      <c r="D342" s="55"/>
      <c r="E342" s="50"/>
      <c r="F342" s="7"/>
      <c r="G342" s="53"/>
      <c r="AA342" s="4" t="str" cm="1">
        <f t="array" ref="AA342">TRANSPOSE(_xlfn._xlws.FILTER(
   Drills_Drill,
   (Drills_Competency=$E342)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</row>
    <row r="343" spans="2:43" x14ac:dyDescent="0.25">
      <c r="B343" s="127"/>
      <c r="C343" s="133"/>
      <c r="D343" s="55"/>
      <c r="E343" s="50"/>
      <c r="F343" s="7"/>
      <c r="G343" s="53"/>
      <c r="AA343" s="4" t="str" cm="1">
        <f t="array" ref="AA343">TRANSPOSE(_xlfn._xlws.FILTER(
   Drills_Drill,
   (Drills_Competency=$E343)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</row>
    <row r="344" spans="2:43" x14ac:dyDescent="0.25">
      <c r="B344" s="127"/>
      <c r="C344" s="133"/>
      <c r="D344" s="55"/>
      <c r="E344" s="50"/>
      <c r="F344" s="7"/>
      <c r="G344" s="53"/>
      <c r="AA344" s="4" t="str" cm="1">
        <f t="array" ref="AA344">TRANSPOSE(_xlfn._xlws.FILTER(
   Drills_Drill,
   (Drills_Competency=$E344)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</row>
    <row r="345" spans="2:43" ht="15.75" thickBot="1" x14ac:dyDescent="0.3">
      <c r="B345" s="128"/>
      <c r="C345" s="134"/>
      <c r="D345" s="56"/>
      <c r="E345" s="51"/>
      <c r="F345" s="52"/>
      <c r="G345" s="54"/>
      <c r="AA345" s="4" t="str" cm="1">
        <f t="array" ref="AA345">TRANSPOSE(_xlfn._xlws.FILTER(
   Drills_Drill,
   (Drills_Competency=$E345)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</row>
    <row r="346" spans="2:43" x14ac:dyDescent="0.25">
      <c r="B346" s="126" t="s">
        <v>150</v>
      </c>
      <c r="C346" s="132">
        <f>IF(B346="","",SUM(D346:D363))</f>
        <v>0</v>
      </c>
      <c r="D346" s="55"/>
      <c r="E346" s="50"/>
      <c r="F346" s="7"/>
      <c r="G346" s="53"/>
      <c r="AA346" s="4" t="str" cm="1">
        <f t="array" ref="AA346">TRANSPOSE(_xlfn._xlws.FILTER(
   Drills_Drill,
   (Drills_Competency=$E346)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</row>
    <row r="347" spans="2:43" x14ac:dyDescent="0.25">
      <c r="B347" s="127"/>
      <c r="C347" s="133"/>
      <c r="D347" s="55"/>
      <c r="E347" s="50"/>
      <c r="F347" s="7"/>
      <c r="G347" s="53"/>
      <c r="AA347" s="4" t="str" cm="1">
        <f t="array" ref="AA347">TRANSPOSE(_xlfn._xlws.FILTER(
   Drills_Drill,
   (Drills_Competency=$E347)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</row>
    <row r="348" spans="2:43" x14ac:dyDescent="0.25">
      <c r="B348" s="127"/>
      <c r="C348" s="133"/>
      <c r="D348" s="55"/>
      <c r="E348" s="50"/>
      <c r="F348" s="7"/>
      <c r="G348" s="53"/>
      <c r="AA348" s="4" t="str" cm="1">
        <f t="array" ref="AA348">TRANSPOSE(_xlfn._xlws.FILTER(
   Drills_Drill,
   (Drills_Competency=$E348)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</row>
    <row r="349" spans="2:43" x14ac:dyDescent="0.25">
      <c r="B349" s="127"/>
      <c r="C349" s="133"/>
      <c r="D349" s="55"/>
      <c r="E349" s="50"/>
      <c r="F349" s="7"/>
      <c r="G349" s="53"/>
      <c r="AA349" s="4" t="str" cm="1">
        <f t="array" ref="AA349">TRANSPOSE(_xlfn._xlws.FILTER(
   Drills_Drill,
   (Drills_Competency=$E349)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</row>
    <row r="350" spans="2:43" x14ac:dyDescent="0.25">
      <c r="B350" s="127"/>
      <c r="C350" s="133"/>
      <c r="D350" s="55"/>
      <c r="E350" s="50"/>
      <c r="F350" s="7"/>
      <c r="G350" s="53"/>
      <c r="AA350" s="4" t="str" cm="1">
        <f t="array" ref="AA350">TRANSPOSE(_xlfn._xlws.FILTER(
   Drills_Drill,
   (Drills_Competency=$E350)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</row>
    <row r="351" spans="2:43" x14ac:dyDescent="0.25">
      <c r="B351" s="127"/>
      <c r="C351" s="133"/>
      <c r="D351" s="55"/>
      <c r="E351" s="50"/>
      <c r="F351" s="7"/>
      <c r="G351" s="53"/>
      <c r="AA351" s="4" t="str" cm="1">
        <f t="array" ref="AA351">TRANSPOSE(_xlfn._xlws.FILTER(
   Drills_Drill,
   (Drills_Competency=$E351)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</row>
    <row r="352" spans="2:43" x14ac:dyDescent="0.25">
      <c r="B352" s="127"/>
      <c r="C352" s="133"/>
      <c r="D352" s="55"/>
      <c r="E352" s="50"/>
      <c r="F352" s="7"/>
      <c r="G352" s="53"/>
      <c r="AA352" s="4" t="str" cm="1">
        <f t="array" ref="AA352">TRANSPOSE(_xlfn._xlws.FILTER(
   Drills_Drill,
   (Drills_Competency=$E352)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</row>
    <row r="353" spans="2:43" x14ac:dyDescent="0.25">
      <c r="B353" s="127"/>
      <c r="C353" s="133"/>
      <c r="D353" s="55"/>
      <c r="E353" s="50"/>
      <c r="F353" s="7"/>
      <c r="G353" s="53"/>
      <c r="AA353" s="4" t="str" cm="1">
        <f t="array" ref="AA353">TRANSPOSE(_xlfn._xlws.FILTER(
   Drills_Drill,
   (Drills_Competency=$E353)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</row>
    <row r="354" spans="2:43" x14ac:dyDescent="0.25">
      <c r="B354" s="127"/>
      <c r="C354" s="133"/>
      <c r="D354" s="55"/>
      <c r="E354" s="50"/>
      <c r="F354" s="7"/>
      <c r="G354" s="53"/>
      <c r="AA354" s="4" t="str" cm="1">
        <f t="array" ref="AA354">TRANSPOSE(_xlfn._xlws.FILTER(
   Drills_Drill,
   (Drills_Competency=$E354)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</row>
    <row r="355" spans="2:43" x14ac:dyDescent="0.25">
      <c r="B355" s="127"/>
      <c r="C355" s="133"/>
      <c r="D355" s="55"/>
      <c r="E355" s="50"/>
      <c r="F355" s="7"/>
      <c r="G355" s="53"/>
      <c r="AA355" s="4" t="str" cm="1">
        <f t="array" ref="AA355">TRANSPOSE(_xlfn._xlws.FILTER(
   Drills_Drill,
   (Drills_Competency=$E355)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</row>
    <row r="356" spans="2:43" x14ac:dyDescent="0.25">
      <c r="B356" s="127"/>
      <c r="C356" s="133"/>
      <c r="D356" s="55"/>
      <c r="E356" s="50"/>
      <c r="F356" s="7"/>
      <c r="G356" s="53"/>
      <c r="AA356" s="4" t="str" cm="1">
        <f t="array" ref="AA356">TRANSPOSE(_xlfn._xlws.FILTER(
   Drills_Drill,
   (Drills_Competency=$E356)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</row>
    <row r="357" spans="2:43" x14ac:dyDescent="0.25">
      <c r="B357" s="127"/>
      <c r="C357" s="133"/>
      <c r="D357" s="55"/>
      <c r="E357" s="50"/>
      <c r="F357" s="7"/>
      <c r="G357" s="53"/>
      <c r="AA357" s="4" t="str" cm="1">
        <f t="array" ref="AA357">TRANSPOSE(_xlfn._xlws.FILTER(
   Drills_Drill,
   (Drills_Competency=$E357)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</row>
    <row r="358" spans="2:43" x14ac:dyDescent="0.25">
      <c r="B358" s="127"/>
      <c r="C358" s="133"/>
      <c r="D358" s="55"/>
      <c r="E358" s="50"/>
      <c r="F358" s="7"/>
      <c r="G358" s="53"/>
      <c r="AA358" s="4" t="str" cm="1">
        <f t="array" ref="AA358">TRANSPOSE(_xlfn._xlws.FILTER(
   Drills_Drill,
   (Drills_Competency=$E358)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</row>
    <row r="359" spans="2:43" x14ac:dyDescent="0.25">
      <c r="B359" s="127"/>
      <c r="C359" s="133"/>
      <c r="D359" s="55"/>
      <c r="E359" s="50"/>
      <c r="F359" s="7"/>
      <c r="G359" s="53"/>
      <c r="AA359" s="4" t="str" cm="1">
        <f t="array" ref="AA359">TRANSPOSE(_xlfn._xlws.FILTER(
   Drills_Drill,
   (Drills_Competency=$E359)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</row>
    <row r="360" spans="2:43" x14ac:dyDescent="0.25">
      <c r="B360" s="127"/>
      <c r="C360" s="133"/>
      <c r="D360" s="55"/>
      <c r="E360" s="50"/>
      <c r="F360" s="7"/>
      <c r="G360" s="53"/>
      <c r="AA360" s="4" t="str" cm="1">
        <f t="array" ref="AA360">TRANSPOSE(_xlfn._xlws.FILTER(
   Drills_Drill,
   (Drills_Competency=$E360)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</row>
    <row r="361" spans="2:43" x14ac:dyDescent="0.25">
      <c r="B361" s="127"/>
      <c r="C361" s="133"/>
      <c r="D361" s="55"/>
      <c r="E361" s="50"/>
      <c r="F361" s="7"/>
      <c r="G361" s="53"/>
      <c r="AA361" s="4" t="str" cm="1">
        <f t="array" ref="AA361">TRANSPOSE(_xlfn._xlws.FILTER(
   Drills_Drill,
   (Drills_Competency=$E361)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</row>
    <row r="362" spans="2:43" x14ac:dyDescent="0.25">
      <c r="B362" s="127"/>
      <c r="C362" s="133"/>
      <c r="D362" s="55"/>
      <c r="E362" s="50"/>
      <c r="F362" s="7"/>
      <c r="G362" s="53"/>
      <c r="AA362" s="4" t="str" cm="1">
        <f t="array" ref="AA362">TRANSPOSE(_xlfn._xlws.FILTER(
   Drills_Drill,
   (Drills_Competency=$E362)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</row>
    <row r="363" spans="2:43" ht="15.75" thickBot="1" x14ac:dyDescent="0.3">
      <c r="B363" s="128"/>
      <c r="C363" s="134"/>
      <c r="D363" s="56"/>
      <c r="E363" s="51"/>
      <c r="F363" s="52"/>
      <c r="G363" s="54"/>
      <c r="AA363" s="4" t="str" cm="1">
        <f t="array" ref="AA363">TRANSPOSE(_xlfn._xlws.FILTER(
   Drills_Drill,
   (Drills_Competency=$E363)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</row>
  </sheetData>
  <mergeCells count="42">
    <mergeCell ref="B310:B327"/>
    <mergeCell ref="B328:B345"/>
    <mergeCell ref="B346:B363"/>
    <mergeCell ref="C310:C327"/>
    <mergeCell ref="C328:C345"/>
    <mergeCell ref="C346:C363"/>
    <mergeCell ref="C292:C309"/>
    <mergeCell ref="B3:C3"/>
    <mergeCell ref="C184:C201"/>
    <mergeCell ref="C202:C219"/>
    <mergeCell ref="C220:C237"/>
    <mergeCell ref="C238:C255"/>
    <mergeCell ref="C256:C273"/>
    <mergeCell ref="C274:C291"/>
    <mergeCell ref="C76:C93"/>
    <mergeCell ref="C94:C111"/>
    <mergeCell ref="C112:C129"/>
    <mergeCell ref="C130:C147"/>
    <mergeCell ref="C148:C165"/>
    <mergeCell ref="C166:C183"/>
    <mergeCell ref="B202:B219"/>
    <mergeCell ref="B220:B237"/>
    <mergeCell ref="B238:B255"/>
    <mergeCell ref="B256:B273"/>
    <mergeCell ref="B274:B291"/>
    <mergeCell ref="B292:B309"/>
    <mergeCell ref="B94:B111"/>
    <mergeCell ref="B112:B129"/>
    <mergeCell ref="B130:B147"/>
    <mergeCell ref="B148:B165"/>
    <mergeCell ref="B166:B183"/>
    <mergeCell ref="B184:B201"/>
    <mergeCell ref="D2:G2"/>
    <mergeCell ref="B4:B21"/>
    <mergeCell ref="B22:B39"/>
    <mergeCell ref="B40:B57"/>
    <mergeCell ref="B58:B75"/>
    <mergeCell ref="B76:B93"/>
    <mergeCell ref="C4:C21"/>
    <mergeCell ref="C22:C39"/>
    <mergeCell ref="C40:C57"/>
    <mergeCell ref="C58:C75"/>
  </mergeCells>
  <conditionalFormatting sqref="D4:G18">
    <cfRule type="expression" dxfId="61" priority="9">
      <formula>$H$3:$H$20="Yes"</formula>
    </cfRule>
  </conditionalFormatting>
  <conditionalFormatting sqref="D4:G363">
    <cfRule type="expression" dxfId="60" priority="2">
      <formula>$H4="Yes"</formula>
    </cfRule>
  </conditionalFormatting>
  <conditionalFormatting sqref="D22:G36">
    <cfRule type="expression" dxfId="59" priority="7">
      <formula>$H$3:$H$20="Yes"</formula>
    </cfRule>
  </conditionalFormatting>
  <conditionalFormatting sqref="D40:G54">
    <cfRule type="expression" dxfId="58" priority="40">
      <formula>$H$3:$H$20="Yes"</formula>
    </cfRule>
  </conditionalFormatting>
  <conditionalFormatting sqref="D58:G72">
    <cfRule type="expression" dxfId="57" priority="38">
      <formula>$H$3:$H$20="Yes"</formula>
    </cfRule>
  </conditionalFormatting>
  <conditionalFormatting sqref="D76:G90">
    <cfRule type="expression" dxfId="56" priority="11">
      <formula>$H$3:$H$20="Yes"</formula>
    </cfRule>
  </conditionalFormatting>
  <conditionalFormatting sqref="D94:G108">
    <cfRule type="expression" dxfId="55" priority="10">
      <formula>$H$3:$H$20="Yes"</formula>
    </cfRule>
  </conditionalFormatting>
  <conditionalFormatting sqref="D112:G126">
    <cfRule type="expression" dxfId="54" priority="32">
      <formula>$H$3:$H$20="Yes"</formula>
    </cfRule>
  </conditionalFormatting>
  <conditionalFormatting sqref="D130:G144">
    <cfRule type="expression" dxfId="53" priority="30">
      <formula>$H$3:$H$20="Yes"</formula>
    </cfRule>
  </conditionalFormatting>
  <conditionalFormatting sqref="D148:G162">
    <cfRule type="expression" dxfId="52" priority="28">
      <formula>$H$3:$H$20="Yes"</formula>
    </cfRule>
  </conditionalFormatting>
  <conditionalFormatting sqref="D166:G180">
    <cfRule type="expression" dxfId="51" priority="26">
      <formula>$H$3:$H$20="Yes"</formula>
    </cfRule>
  </conditionalFormatting>
  <conditionalFormatting sqref="D184:G198">
    <cfRule type="expression" dxfId="50" priority="24">
      <formula>$H$3:$H$20="Yes"</formula>
    </cfRule>
  </conditionalFormatting>
  <conditionalFormatting sqref="D202:G216">
    <cfRule type="expression" dxfId="49" priority="22">
      <formula>$H$3:$H$20="Yes"</formula>
    </cfRule>
  </conditionalFormatting>
  <conditionalFormatting sqref="D220:G234">
    <cfRule type="expression" dxfId="48" priority="20">
      <formula>$H$3:$H$20="Yes"</formula>
    </cfRule>
  </conditionalFormatting>
  <conditionalFormatting sqref="D238:G252">
    <cfRule type="expression" dxfId="47" priority="18">
      <formula>$H$3:$H$20="Yes"</formula>
    </cfRule>
  </conditionalFormatting>
  <conditionalFormatting sqref="D256:G270">
    <cfRule type="expression" dxfId="46" priority="16">
      <formula>$H$3:$H$20="Yes"</formula>
    </cfRule>
  </conditionalFormatting>
  <conditionalFormatting sqref="D274:G288">
    <cfRule type="expression" dxfId="45" priority="14">
      <formula>$H$3:$H$20="Yes"</formula>
    </cfRule>
  </conditionalFormatting>
  <conditionalFormatting sqref="D292:G306">
    <cfRule type="expression" dxfId="44" priority="12">
      <formula>$H$3:$H$20="Yes"</formula>
    </cfRule>
  </conditionalFormatting>
  <conditionalFormatting sqref="D310:G324">
    <cfRule type="expression" dxfId="43" priority="5">
      <formula>$H$3:$H$20="Yes"</formula>
    </cfRule>
  </conditionalFormatting>
  <conditionalFormatting sqref="D328:G342">
    <cfRule type="expression" dxfId="42" priority="3">
      <formula>$H$3:$H$20="Yes"</formula>
    </cfRule>
  </conditionalFormatting>
  <conditionalFormatting sqref="D346:G360">
    <cfRule type="expression" dxfId="41" priority="1">
      <formula>$H$3:$H$20="Yes"</formula>
    </cfRule>
  </conditionalFormatting>
  <dataValidations count="4">
    <dataValidation type="list" allowBlank="1" showInputMessage="1" showErrorMessage="1" sqref="F4:F363" xr:uid="{87DA2DE6-027F-46FE-84FA-A4BF89F81E69}">
      <formula1>$AA4:$AQ4</formula1>
    </dataValidation>
    <dataValidation type="list" allowBlank="1" showInputMessage="1" showErrorMessage="1" sqref="E4:E363" xr:uid="{25BF94EC-3668-4187-96D8-CD2345D498D6}">
      <formula1>Settings_Competency</formula1>
    </dataValidation>
    <dataValidation type="list" allowBlank="1" showInputMessage="1" showErrorMessage="1" sqref="G4:G363" xr:uid="{322A6F7D-D606-41EA-8CFB-D4114C83A2ED}">
      <formula1>Settings_Stations</formula1>
    </dataValidation>
    <dataValidation type="list" allowBlank="1" showInputMessage="1" showErrorMessage="1" sqref="D4:D1048576" xr:uid="{B597EE21-C197-4034-AE29-05B75FC69EDD}">
      <formula1>"0:00, 0:02, 0:05, 0:08, 0:10, 0:15, 0:20, 0:25, 0:30"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E88A0-4B76-4E00-8076-A25E43E975A4}">
  <sheetPr>
    <tabColor theme="7" tint="0.79998168889431442"/>
  </sheetPr>
  <dimension ref="B1:AQ363"/>
  <sheetViews>
    <sheetView topLeftCell="AA1" workbookViewId="0">
      <pane ySplit="3" topLeftCell="A323" activePane="bottomLeft" state="frozen"/>
      <selection activeCell="E11" sqref="E11"/>
      <selection pane="bottomLeft" activeCell="AA310" sqref="AA310:XFD363"/>
    </sheetView>
  </sheetViews>
  <sheetFormatPr defaultColWidth="9" defaultRowHeight="15" x14ac:dyDescent="0.25"/>
  <cols>
    <col min="1" max="1" width="3.42578125" customWidth="1"/>
    <col min="2" max="3" width="12" customWidth="1"/>
    <col min="4" max="4" width="10.140625" bestFit="1" customWidth="1"/>
    <col min="5" max="5" width="11.85546875" bestFit="1" customWidth="1"/>
    <col min="6" max="6" width="26.85546875" bestFit="1" customWidth="1"/>
    <col min="7" max="7" width="10.28515625" bestFit="1" customWidth="1"/>
    <col min="8" max="26" width="9" customWidth="1"/>
  </cols>
  <sheetData>
    <row r="1" spans="2:43" ht="15.75" thickBot="1" x14ac:dyDescent="0.3"/>
    <row r="2" spans="2:43" ht="19.5" thickBot="1" x14ac:dyDescent="0.35">
      <c r="D2" s="129" t="s">
        <v>45</v>
      </c>
      <c r="E2" s="130"/>
      <c r="F2" s="130"/>
      <c r="G2" s="131"/>
    </row>
    <row r="3" spans="2:43" ht="15.75" thickBot="1" x14ac:dyDescent="0.3">
      <c r="B3" s="117" t="s">
        <v>20</v>
      </c>
      <c r="C3" s="119"/>
      <c r="D3" s="101" t="s">
        <v>1</v>
      </c>
      <c r="E3" s="102" t="s">
        <v>2</v>
      </c>
      <c r="F3" s="102" t="s">
        <v>3</v>
      </c>
      <c r="G3" s="103" t="s">
        <v>4</v>
      </c>
      <c r="AA3" s="43" t="s">
        <v>127</v>
      </c>
    </row>
    <row r="4" spans="2:43" ht="14.25" customHeight="1" x14ac:dyDescent="0.25">
      <c r="B4" s="126" t="s">
        <v>164</v>
      </c>
      <c r="C4" s="132">
        <f>IF(B4="","",SUM(D4:D21))</f>
        <v>6.1111111111111123E-2</v>
      </c>
      <c r="D4" s="55">
        <v>1.3888888888888889E-3</v>
      </c>
      <c r="E4" s="50" t="s">
        <v>100</v>
      </c>
      <c r="F4" s="7" t="s">
        <v>103</v>
      </c>
      <c r="G4" s="53" t="s">
        <v>11</v>
      </c>
      <c r="AA4" s="4" t="str" cm="1">
        <f t="array" ref="AA4:AE4">TRANSPOSE(_xlfn._xlws.FILTER(
   Drills_Drill,
   (Drills_Competency=$E4)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4" s="4" t="str">
        <v>Dynamic Stretching Routine</v>
      </c>
      <c r="AC4" s="4" t="str">
        <v>Sprints</v>
      </c>
      <c r="AD4" s="4" t="str">
        <v>Chalk Talk</v>
      </c>
      <c r="AE4" s="4" t="str">
        <v>Water Break</v>
      </c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</row>
    <row r="5" spans="2:43" x14ac:dyDescent="0.25">
      <c r="B5" s="127"/>
      <c r="C5" s="133"/>
      <c r="D5" s="55">
        <v>1.0416666666666666E-2</v>
      </c>
      <c r="E5" s="50" t="s">
        <v>100</v>
      </c>
      <c r="F5" s="7" t="s">
        <v>61</v>
      </c>
      <c r="G5" s="53" t="s">
        <v>11</v>
      </c>
      <c r="AA5" s="4" t="str" cm="1">
        <f t="array" ref="AA5:AE5">TRANSPOSE(_xlfn._xlws.FILTER(
   Drills_Drill,
   (Drills_Competency=$E5)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5" s="4" t="str">
        <v>Dynamic Stretching Routine</v>
      </c>
      <c r="AC5" s="4" t="str">
        <v>Sprints</v>
      </c>
      <c r="AD5" s="4" t="str">
        <v>Chalk Talk</v>
      </c>
      <c r="AE5" s="4" t="str">
        <v>Water Break</v>
      </c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</row>
    <row r="6" spans="2:43" x14ac:dyDescent="0.25">
      <c r="B6" s="127"/>
      <c r="C6" s="133"/>
      <c r="D6" s="55">
        <v>5.5555555555555558E-3</v>
      </c>
      <c r="E6" s="50" t="s">
        <v>46</v>
      </c>
      <c r="F6" s="7" t="s">
        <v>107</v>
      </c>
      <c r="G6" s="53">
        <v>1</v>
      </c>
      <c r="AA6" s="4" t="str" cm="1">
        <f t="array" ref="AA6:AL6">TRANSPOSE(_xlfn._xlws.FILTER(
   Drills_Drill,
   (Drills_Competency=$E6)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6" s="4" t="str">
        <v>L-Drill</v>
      </c>
      <c r="AC6" s="4" t="str">
        <v>T-Drill</v>
      </c>
      <c r="AD6" s="4" t="str">
        <v>Sideline Tackle Drill</v>
      </c>
      <c r="AE6" s="4" t="str">
        <v>Box Drill</v>
      </c>
      <c r="AF6" s="4" t="str">
        <v>Bag Drills</v>
      </c>
      <c r="AG6" s="4" t="str">
        <v>LB Box Drill</v>
      </c>
      <c r="AH6" s="4" t="str">
        <v>LB X-Mas Tree Drill</v>
      </c>
      <c r="AI6" s="4" t="str">
        <v>Defensive Back Drill</v>
      </c>
      <c r="AJ6" s="4" t="str">
        <v>Agility Ladder Drills</v>
      </c>
      <c r="AK6" s="4" t="str">
        <v>Mirror Drill</v>
      </c>
      <c r="AL6" s="4" t="str">
        <v>DB Call-out Drill (Right, Left, Back)</v>
      </c>
      <c r="AM6" s="4"/>
      <c r="AN6" s="4"/>
      <c r="AO6" s="4"/>
      <c r="AP6" s="4"/>
      <c r="AQ6" s="4"/>
    </row>
    <row r="7" spans="2:43" x14ac:dyDescent="0.25">
      <c r="B7" s="127"/>
      <c r="C7" s="133"/>
      <c r="D7" s="55">
        <v>5.5555555555555558E-3</v>
      </c>
      <c r="E7" s="50" t="s">
        <v>46</v>
      </c>
      <c r="F7" s="7" t="s">
        <v>108</v>
      </c>
      <c r="G7" s="53">
        <v>2</v>
      </c>
      <c r="AA7" s="4" t="str" cm="1">
        <f t="array" ref="AA7:AL7">TRANSPOSE(_xlfn._xlws.FILTER(
   Drills_Drill,
   (Drills_Competency=$E7)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7" s="4" t="str">
        <v>L-Drill</v>
      </c>
      <c r="AC7" s="4" t="str">
        <v>T-Drill</v>
      </c>
      <c r="AD7" s="4" t="str">
        <v>Sideline Tackle Drill</v>
      </c>
      <c r="AE7" s="4" t="str">
        <v>Box Drill</v>
      </c>
      <c r="AF7" s="4" t="str">
        <v>Bag Drills</v>
      </c>
      <c r="AG7" s="4" t="str">
        <v>LB Box Drill</v>
      </c>
      <c r="AH7" s="4" t="str">
        <v>LB X-Mas Tree Drill</v>
      </c>
      <c r="AI7" s="4" t="str">
        <v>Defensive Back Drill</v>
      </c>
      <c r="AJ7" s="4" t="str">
        <v>Agility Ladder Drills</v>
      </c>
      <c r="AK7" s="4" t="str">
        <v>Mirror Drill</v>
      </c>
      <c r="AL7" s="4" t="str">
        <v>DB Call-out Drill (Right, Left, Back)</v>
      </c>
      <c r="AM7" s="4"/>
      <c r="AN7" s="4"/>
      <c r="AO7" s="4"/>
      <c r="AP7" s="4"/>
      <c r="AQ7" s="4"/>
    </row>
    <row r="8" spans="2:43" x14ac:dyDescent="0.25">
      <c r="B8" s="127"/>
      <c r="C8" s="133"/>
      <c r="D8" s="55">
        <v>5.5555555555555558E-3</v>
      </c>
      <c r="E8" s="50" t="s">
        <v>46</v>
      </c>
      <c r="F8" s="7" t="s">
        <v>82</v>
      </c>
      <c r="G8" s="53">
        <v>3</v>
      </c>
      <c r="AA8" s="4" t="str" cm="1">
        <f t="array" ref="AA8:AL8">TRANSPOSE(_xlfn._xlws.FILTER(
   Drills_Drill,
   (Drills_Competency=$E8)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8" s="4" t="str">
        <v>L-Drill</v>
      </c>
      <c r="AC8" s="4" t="str">
        <v>T-Drill</v>
      </c>
      <c r="AD8" s="4" t="str">
        <v>Sideline Tackle Drill</v>
      </c>
      <c r="AE8" s="4" t="str">
        <v>Box Drill</v>
      </c>
      <c r="AF8" s="4" t="str">
        <v>Bag Drills</v>
      </c>
      <c r="AG8" s="4" t="str">
        <v>LB Box Drill</v>
      </c>
      <c r="AH8" s="4" t="str">
        <v>LB X-Mas Tree Drill</v>
      </c>
      <c r="AI8" s="4" t="str">
        <v>Defensive Back Drill</v>
      </c>
      <c r="AJ8" s="4" t="str">
        <v>Agility Ladder Drills</v>
      </c>
      <c r="AK8" s="4" t="str">
        <v>Mirror Drill</v>
      </c>
      <c r="AL8" s="4" t="str">
        <v>DB Call-out Drill (Right, Left, Back)</v>
      </c>
      <c r="AM8" s="4"/>
      <c r="AN8" s="4"/>
      <c r="AO8" s="4"/>
      <c r="AP8" s="4"/>
      <c r="AQ8" s="4"/>
    </row>
    <row r="9" spans="2:43" x14ac:dyDescent="0.25">
      <c r="B9" s="127"/>
      <c r="C9" s="133"/>
      <c r="D9" s="55">
        <v>5.5555555555555558E-3</v>
      </c>
      <c r="E9" s="50" t="s">
        <v>46</v>
      </c>
      <c r="F9" s="7" t="s">
        <v>113</v>
      </c>
      <c r="G9" s="53">
        <v>4</v>
      </c>
      <c r="AA9" s="4" t="str" cm="1">
        <f t="array" ref="AA9:AL9">TRANSPOSE(_xlfn._xlws.FILTER(
   Drills_Drill,
   (Drills_Competency=$E9)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9" s="4" t="str">
        <v>L-Drill</v>
      </c>
      <c r="AC9" s="4" t="str">
        <v>T-Drill</v>
      </c>
      <c r="AD9" s="4" t="str">
        <v>Sideline Tackle Drill</v>
      </c>
      <c r="AE9" s="4" t="str">
        <v>Box Drill</v>
      </c>
      <c r="AF9" s="4" t="str">
        <v>Bag Drills</v>
      </c>
      <c r="AG9" s="4" t="str">
        <v>LB Box Drill</v>
      </c>
      <c r="AH9" s="4" t="str">
        <v>LB X-Mas Tree Drill</v>
      </c>
      <c r="AI9" s="4" t="str">
        <v>Defensive Back Drill</v>
      </c>
      <c r="AJ9" s="4" t="str">
        <v>Agility Ladder Drills</v>
      </c>
      <c r="AK9" s="4" t="str">
        <v>Mirror Drill</v>
      </c>
      <c r="AL9" s="4" t="str">
        <v>DB Call-out Drill (Right, Left, Back)</v>
      </c>
      <c r="AM9" s="4"/>
      <c r="AN9" s="4"/>
      <c r="AO9" s="4"/>
      <c r="AP9" s="4"/>
      <c r="AQ9" s="4"/>
    </row>
    <row r="10" spans="2:43" x14ac:dyDescent="0.25">
      <c r="B10" s="127"/>
      <c r="C10" s="133"/>
      <c r="D10" s="55">
        <v>1.3888888888888889E-3</v>
      </c>
      <c r="E10" s="50" t="s">
        <v>100</v>
      </c>
      <c r="F10" s="7" t="s">
        <v>124</v>
      </c>
      <c r="G10" s="53" t="s">
        <v>11</v>
      </c>
      <c r="AA10" s="4" t="str" cm="1">
        <f t="array" ref="AA10:AE10">TRANSPOSE(_xlfn._xlws.FILTER(
   Drills_Drill,
   (Drills_Competency=$E10)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10" s="4" t="str">
        <v>Dynamic Stretching Routine</v>
      </c>
      <c r="AC10" s="4" t="str">
        <v>Sprints</v>
      </c>
      <c r="AD10" s="4" t="str">
        <v>Chalk Talk</v>
      </c>
      <c r="AE10" s="4" t="str">
        <v>Water Break</v>
      </c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</row>
    <row r="11" spans="2:43" x14ac:dyDescent="0.25">
      <c r="B11" s="127"/>
      <c r="C11" s="133"/>
      <c r="D11" s="55">
        <v>5.5555555555555558E-3</v>
      </c>
      <c r="E11" s="50" t="s">
        <v>47</v>
      </c>
      <c r="F11" s="7" t="s">
        <v>63</v>
      </c>
      <c r="G11" s="53">
        <v>5</v>
      </c>
      <c r="AA11" s="4" t="str" cm="1">
        <f t="array" ref="AA11:AN11">TRANSPOSE(_xlfn._xlws.FILTER(
   Drills_Drill,
   (Drills_Competency=$E11)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QB Footwork - 3 Step Drop</v>
      </c>
      <c r="AB11" s="4" t="str">
        <v>QB Footwork - Fake Handoff Rollout</v>
      </c>
      <c r="AC11" s="4" t="str">
        <v>QB Footwork - Toss/Pitch</v>
      </c>
      <c r="AD11" s="4" t="str">
        <v>Receiver Stance - First Step Explosion</v>
      </c>
      <c r="AE11" s="4" t="str">
        <v>RB Stance - First Step Explosion</v>
      </c>
      <c r="AF11" s="4" t="str">
        <v>3 Point Stance - First Step Explosion</v>
      </c>
      <c r="AG11" s="4" t="str">
        <v>Cadence Quick Sprint</v>
      </c>
      <c r="AH11" s="4" t="str">
        <v>Handoff footwork - RB</v>
      </c>
      <c r="AI11" s="4" t="str">
        <v>Handoff footwork - QB</v>
      </c>
      <c r="AJ11" s="4" t="str">
        <v>Handoff footwork - QB &amp; RB</v>
      </c>
      <c r="AK11" s="4" t="str">
        <v>Pass Patterns - WR</v>
      </c>
      <c r="AL11" s="4" t="str">
        <v>Ball Security Overview</v>
      </c>
      <c r="AM11" s="4" t="str">
        <v>Gauntlet Drill (Ball Security)</v>
      </c>
      <c r="AN11" s="4" t="str">
        <v>Turn and Burn</v>
      </c>
      <c r="AO11" s="4"/>
      <c r="AP11" s="4"/>
      <c r="AQ11" s="4"/>
    </row>
    <row r="12" spans="2:43" x14ac:dyDescent="0.25">
      <c r="B12" s="127"/>
      <c r="C12" s="133"/>
      <c r="D12" s="55">
        <v>0</v>
      </c>
      <c r="E12" s="50" t="s">
        <v>47</v>
      </c>
      <c r="F12" s="7" t="s">
        <v>76</v>
      </c>
      <c r="G12" s="53">
        <v>6</v>
      </c>
      <c r="AA12" s="4" t="str" cm="1">
        <f t="array" ref="AA12:AN12">TRANSPOSE(_xlfn._xlws.FILTER(
   Drills_Drill,
   (Drills_Competency=$E12)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QB Footwork - 3 Step Drop</v>
      </c>
      <c r="AB12" s="4" t="str">
        <v>QB Footwork - Fake Handoff Rollout</v>
      </c>
      <c r="AC12" s="4" t="str">
        <v>QB Footwork - Toss/Pitch</v>
      </c>
      <c r="AD12" s="4" t="str">
        <v>Receiver Stance - First Step Explosion</v>
      </c>
      <c r="AE12" s="4" t="str">
        <v>RB Stance - First Step Explosion</v>
      </c>
      <c r="AF12" s="4" t="str">
        <v>3 Point Stance - First Step Explosion</v>
      </c>
      <c r="AG12" s="4" t="str">
        <v>Cadence Quick Sprint</v>
      </c>
      <c r="AH12" s="4" t="str">
        <v>Handoff footwork - RB</v>
      </c>
      <c r="AI12" s="4" t="str">
        <v>Handoff footwork - QB</v>
      </c>
      <c r="AJ12" s="4" t="str">
        <v>Handoff footwork - QB &amp; RB</v>
      </c>
      <c r="AK12" s="4" t="str">
        <v>Pass Patterns - WR</v>
      </c>
      <c r="AL12" s="4" t="str">
        <v>Ball Security Overview</v>
      </c>
      <c r="AM12" s="4" t="str">
        <v>Gauntlet Drill (Ball Security)</v>
      </c>
      <c r="AN12" s="4" t="str">
        <v>Turn and Burn</v>
      </c>
      <c r="AO12" s="4"/>
      <c r="AP12" s="4"/>
      <c r="AQ12" s="4"/>
    </row>
    <row r="13" spans="2:43" x14ac:dyDescent="0.25">
      <c r="B13" s="127"/>
      <c r="C13" s="133"/>
      <c r="D13" s="55">
        <v>5.5555555555555558E-3</v>
      </c>
      <c r="E13" s="50" t="s">
        <v>47</v>
      </c>
      <c r="F13" s="7" t="s">
        <v>68</v>
      </c>
      <c r="G13" s="53">
        <v>6</v>
      </c>
      <c r="AA13" s="4" t="str" cm="1">
        <f t="array" ref="AA13:AN13">TRANSPOSE(_xlfn._xlws.FILTER(
   Drills_Drill,
   (Drills_Competency=$E13)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QB Footwork - 3 Step Drop</v>
      </c>
      <c r="AB13" s="4" t="str">
        <v>QB Footwork - Fake Handoff Rollout</v>
      </c>
      <c r="AC13" s="4" t="str">
        <v>QB Footwork - Toss/Pitch</v>
      </c>
      <c r="AD13" s="4" t="str">
        <v>Receiver Stance - First Step Explosion</v>
      </c>
      <c r="AE13" s="4" t="str">
        <v>RB Stance - First Step Explosion</v>
      </c>
      <c r="AF13" s="4" t="str">
        <v>3 Point Stance - First Step Explosion</v>
      </c>
      <c r="AG13" s="4" t="str">
        <v>Cadence Quick Sprint</v>
      </c>
      <c r="AH13" s="4" t="str">
        <v>Handoff footwork - RB</v>
      </c>
      <c r="AI13" s="4" t="str">
        <v>Handoff footwork - QB</v>
      </c>
      <c r="AJ13" s="4" t="str">
        <v>Handoff footwork - QB &amp; RB</v>
      </c>
      <c r="AK13" s="4" t="str">
        <v>Pass Patterns - WR</v>
      </c>
      <c r="AL13" s="4" t="str">
        <v>Ball Security Overview</v>
      </c>
      <c r="AM13" s="4" t="str">
        <v>Gauntlet Drill (Ball Security)</v>
      </c>
      <c r="AN13" s="4" t="str">
        <v>Turn and Burn</v>
      </c>
      <c r="AO13" s="4"/>
      <c r="AP13" s="4"/>
      <c r="AQ13" s="4"/>
    </row>
    <row r="14" spans="2:43" x14ac:dyDescent="0.25">
      <c r="B14" s="127"/>
      <c r="C14" s="133"/>
      <c r="D14" s="55">
        <v>0</v>
      </c>
      <c r="E14" s="50" t="s">
        <v>47</v>
      </c>
      <c r="F14" s="7" t="s">
        <v>121</v>
      </c>
      <c r="G14" s="53">
        <v>7</v>
      </c>
      <c r="AA14" s="4" t="str" cm="1">
        <f t="array" ref="AA14:AN14">TRANSPOSE(_xlfn._xlws.FILTER(
   Drills_Drill,
   (Drills_Competency=$E14)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QB Footwork - 3 Step Drop</v>
      </c>
      <c r="AB14" s="4" t="str">
        <v>QB Footwork - Fake Handoff Rollout</v>
      </c>
      <c r="AC14" s="4" t="str">
        <v>QB Footwork - Toss/Pitch</v>
      </c>
      <c r="AD14" s="4" t="str">
        <v>Receiver Stance - First Step Explosion</v>
      </c>
      <c r="AE14" s="4" t="str">
        <v>RB Stance - First Step Explosion</v>
      </c>
      <c r="AF14" s="4" t="str">
        <v>3 Point Stance - First Step Explosion</v>
      </c>
      <c r="AG14" s="4" t="str">
        <v>Cadence Quick Sprint</v>
      </c>
      <c r="AH14" s="4" t="str">
        <v>Handoff footwork - RB</v>
      </c>
      <c r="AI14" s="4" t="str">
        <v>Handoff footwork - QB</v>
      </c>
      <c r="AJ14" s="4" t="str">
        <v>Handoff footwork - QB &amp; RB</v>
      </c>
      <c r="AK14" s="4" t="str">
        <v>Pass Patterns - WR</v>
      </c>
      <c r="AL14" s="4" t="str">
        <v>Ball Security Overview</v>
      </c>
      <c r="AM14" s="4" t="str">
        <v>Gauntlet Drill (Ball Security)</v>
      </c>
      <c r="AN14" s="4" t="str">
        <v>Turn and Burn</v>
      </c>
      <c r="AO14" s="4"/>
      <c r="AP14" s="4"/>
      <c r="AQ14" s="4"/>
    </row>
    <row r="15" spans="2:43" x14ac:dyDescent="0.25">
      <c r="B15" s="127"/>
      <c r="C15" s="133"/>
      <c r="D15" s="55">
        <v>5.5555555555555558E-3</v>
      </c>
      <c r="E15" s="50" t="s">
        <v>47</v>
      </c>
      <c r="F15" s="7" t="s">
        <v>97</v>
      </c>
      <c r="G15" s="53">
        <v>7</v>
      </c>
      <c r="AA15" s="4" t="str" cm="1">
        <f t="array" ref="AA15:AN15">TRANSPOSE(_xlfn._xlws.FILTER(
   Drills_Drill,
   (Drills_Competency=$E15)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QB Footwork - 3 Step Drop</v>
      </c>
      <c r="AB15" s="4" t="str">
        <v>QB Footwork - Fake Handoff Rollout</v>
      </c>
      <c r="AC15" s="4" t="str">
        <v>QB Footwork - Toss/Pitch</v>
      </c>
      <c r="AD15" s="4" t="str">
        <v>Receiver Stance - First Step Explosion</v>
      </c>
      <c r="AE15" s="4" t="str">
        <v>RB Stance - First Step Explosion</v>
      </c>
      <c r="AF15" s="4" t="str">
        <v>3 Point Stance - First Step Explosion</v>
      </c>
      <c r="AG15" s="4" t="str">
        <v>Cadence Quick Sprint</v>
      </c>
      <c r="AH15" s="4" t="str">
        <v>Handoff footwork - RB</v>
      </c>
      <c r="AI15" s="4" t="str">
        <v>Handoff footwork - QB</v>
      </c>
      <c r="AJ15" s="4" t="str">
        <v>Handoff footwork - QB &amp; RB</v>
      </c>
      <c r="AK15" s="4" t="str">
        <v>Pass Patterns - WR</v>
      </c>
      <c r="AL15" s="4" t="str">
        <v>Ball Security Overview</v>
      </c>
      <c r="AM15" s="4" t="str">
        <v>Gauntlet Drill (Ball Security)</v>
      </c>
      <c r="AN15" s="4" t="str">
        <v>Turn and Burn</v>
      </c>
      <c r="AO15" s="4"/>
      <c r="AP15" s="4"/>
      <c r="AQ15" s="4"/>
    </row>
    <row r="16" spans="2:43" x14ac:dyDescent="0.25">
      <c r="B16" s="127"/>
      <c r="C16" s="133"/>
      <c r="D16" s="55">
        <v>5.5555555555555558E-3</v>
      </c>
      <c r="E16" s="50" t="s">
        <v>47</v>
      </c>
      <c r="F16" s="7" t="s">
        <v>84</v>
      </c>
      <c r="G16" s="53">
        <v>8</v>
      </c>
      <c r="AA16" s="4" t="str" cm="1">
        <f t="array" ref="AA16:AN16">TRANSPOSE(_xlfn._xlws.FILTER(
   Drills_Drill,
   (Drills_Competency=$E16)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QB Footwork - 3 Step Drop</v>
      </c>
      <c r="AB16" s="4" t="str">
        <v>QB Footwork - Fake Handoff Rollout</v>
      </c>
      <c r="AC16" s="4" t="str">
        <v>QB Footwork - Toss/Pitch</v>
      </c>
      <c r="AD16" s="4" t="str">
        <v>Receiver Stance - First Step Explosion</v>
      </c>
      <c r="AE16" s="4" t="str">
        <v>RB Stance - First Step Explosion</v>
      </c>
      <c r="AF16" s="4" t="str">
        <v>3 Point Stance - First Step Explosion</v>
      </c>
      <c r="AG16" s="4" t="str">
        <v>Cadence Quick Sprint</v>
      </c>
      <c r="AH16" s="4" t="str">
        <v>Handoff footwork - RB</v>
      </c>
      <c r="AI16" s="4" t="str">
        <v>Handoff footwork - QB</v>
      </c>
      <c r="AJ16" s="4" t="str">
        <v>Handoff footwork - QB &amp; RB</v>
      </c>
      <c r="AK16" s="4" t="str">
        <v>Pass Patterns - WR</v>
      </c>
      <c r="AL16" s="4" t="str">
        <v>Ball Security Overview</v>
      </c>
      <c r="AM16" s="4" t="str">
        <v>Gauntlet Drill (Ball Security)</v>
      </c>
      <c r="AN16" s="4" t="str">
        <v>Turn and Burn</v>
      </c>
      <c r="AO16" s="4"/>
      <c r="AP16" s="4"/>
      <c r="AQ16" s="4"/>
    </row>
    <row r="17" spans="2:43" x14ac:dyDescent="0.25">
      <c r="B17" s="127"/>
      <c r="C17" s="133"/>
      <c r="D17" s="55">
        <v>3.472222222222222E-3</v>
      </c>
      <c r="E17" s="50" t="s">
        <v>100</v>
      </c>
      <c r="F17" s="7" t="s">
        <v>101</v>
      </c>
      <c r="G17" s="53" t="s">
        <v>11</v>
      </c>
      <c r="AA17" s="4" t="str" cm="1">
        <f t="array" ref="AA17:AE17">TRANSPOSE(_xlfn._xlws.FILTER(
   Drills_Drill,
   (Drills_Competency=$E17)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17" s="4" t="str">
        <v>Dynamic Stretching Routine</v>
      </c>
      <c r="AC17" s="4" t="str">
        <v>Sprints</v>
      </c>
      <c r="AD17" s="4" t="str">
        <v>Chalk Talk</v>
      </c>
      <c r="AE17" s="4" t="str">
        <v>Water Break</v>
      </c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</row>
    <row r="18" spans="2:43" x14ac:dyDescent="0.25">
      <c r="B18" s="127"/>
      <c r="C18" s="133"/>
      <c r="D18" s="55"/>
      <c r="E18" s="50"/>
      <c r="F18" s="7"/>
      <c r="G18" s="53"/>
      <c r="AA18" s="4" t="str" cm="1">
        <f t="array" ref="AA18">TRANSPOSE(_xlfn._xlws.FILTER(
   Drills_Drill,
   (Drills_Competency=$E18)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</row>
    <row r="19" spans="2:43" x14ac:dyDescent="0.25">
      <c r="B19" s="127"/>
      <c r="C19" s="133"/>
      <c r="D19" s="55"/>
      <c r="E19" s="50"/>
      <c r="F19" s="7"/>
      <c r="G19" s="53"/>
      <c r="AA19" s="4" t="str" cm="1">
        <f t="array" ref="AA19">TRANSPOSE(_xlfn._xlws.FILTER(
   Drills_Drill,
   (Drills_Competency=$E19)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</row>
    <row r="20" spans="2:43" x14ac:dyDescent="0.25">
      <c r="B20" s="127"/>
      <c r="C20" s="133"/>
      <c r="D20" s="55"/>
      <c r="E20" s="50"/>
      <c r="F20" s="7"/>
      <c r="G20" s="53"/>
      <c r="AA20" s="4" t="str" cm="1">
        <f t="array" ref="AA20">TRANSPOSE(_xlfn._xlws.FILTER(
   Drills_Drill,
   (Drills_Competency=$E20)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</row>
    <row r="21" spans="2:43" ht="15.75" thickBot="1" x14ac:dyDescent="0.3">
      <c r="B21" s="128"/>
      <c r="C21" s="134"/>
      <c r="D21" s="56"/>
      <c r="E21" s="51"/>
      <c r="F21" s="52"/>
      <c r="G21" s="54"/>
      <c r="AA21" s="4" t="str" cm="1">
        <f t="array" ref="AA21">TRANSPOSE(_xlfn._xlws.FILTER(
   Drills_Drill,
   (Drills_Competency=$E21)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</row>
    <row r="22" spans="2:43" ht="14.25" customHeight="1" x14ac:dyDescent="0.25">
      <c r="B22" s="126" t="s">
        <v>165</v>
      </c>
      <c r="C22" s="132">
        <f>IF(B22="","",SUM(D22:D39))</f>
        <v>6.1111111111111123E-2</v>
      </c>
      <c r="D22" s="55">
        <v>1.3888888888888889E-3</v>
      </c>
      <c r="E22" s="50" t="s">
        <v>100</v>
      </c>
      <c r="F22" s="7" t="s">
        <v>103</v>
      </c>
      <c r="G22" s="53" t="s">
        <v>11</v>
      </c>
      <c r="AA22" s="4" t="str" cm="1">
        <f t="array" ref="AA22:AE22">TRANSPOSE(_xlfn._xlws.FILTER(
   Drills_Drill,
   (Drills_Competency=$E22)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22" s="4" t="str">
        <v>Dynamic Stretching Routine</v>
      </c>
      <c r="AC22" s="4" t="str">
        <v>Sprints</v>
      </c>
      <c r="AD22" s="4" t="str">
        <v>Chalk Talk</v>
      </c>
      <c r="AE22" s="4" t="str">
        <v>Water Break</v>
      </c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</row>
    <row r="23" spans="2:43" x14ac:dyDescent="0.25">
      <c r="B23" s="127"/>
      <c r="C23" s="133"/>
      <c r="D23" s="55">
        <v>1.0416666666666666E-2</v>
      </c>
      <c r="E23" s="50" t="s">
        <v>100</v>
      </c>
      <c r="F23" s="7" t="s">
        <v>61</v>
      </c>
      <c r="G23" s="53" t="s">
        <v>11</v>
      </c>
      <c r="AA23" s="4" t="str" cm="1">
        <f t="array" ref="AA23:AE23">TRANSPOSE(_xlfn._xlws.FILTER(
   Drills_Drill,
   (Drills_Competency=$E23)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23" s="4" t="str">
        <v>Dynamic Stretching Routine</v>
      </c>
      <c r="AC23" s="4" t="str">
        <v>Sprints</v>
      </c>
      <c r="AD23" s="4" t="str">
        <v>Chalk Talk</v>
      </c>
      <c r="AE23" s="4" t="str">
        <v>Water Break</v>
      </c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</row>
    <row r="24" spans="2:43" x14ac:dyDescent="0.25">
      <c r="B24" s="127"/>
      <c r="C24" s="133"/>
      <c r="D24" s="55">
        <v>5.5555555555555558E-3</v>
      </c>
      <c r="E24" s="50" t="s">
        <v>46</v>
      </c>
      <c r="F24" s="7" t="s">
        <v>107</v>
      </c>
      <c r="G24" s="53">
        <v>1</v>
      </c>
      <c r="AA24" s="4" t="str" cm="1">
        <f t="array" ref="AA24:AL24">TRANSPOSE(_xlfn._xlws.FILTER(
   Drills_Drill,
   (Drills_Competency=$E24)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24" s="4" t="str">
        <v>L-Drill</v>
      </c>
      <c r="AC24" s="4" t="str">
        <v>T-Drill</v>
      </c>
      <c r="AD24" s="4" t="str">
        <v>Sideline Tackle Drill</v>
      </c>
      <c r="AE24" s="4" t="str">
        <v>Box Drill</v>
      </c>
      <c r="AF24" s="4" t="str">
        <v>Bag Drills</v>
      </c>
      <c r="AG24" s="4" t="str">
        <v>LB Box Drill</v>
      </c>
      <c r="AH24" s="4" t="str">
        <v>LB X-Mas Tree Drill</v>
      </c>
      <c r="AI24" s="4" t="str">
        <v>Defensive Back Drill</v>
      </c>
      <c r="AJ24" s="4" t="str">
        <v>Agility Ladder Drills</v>
      </c>
      <c r="AK24" s="4" t="str">
        <v>Mirror Drill</v>
      </c>
      <c r="AL24" s="4" t="str">
        <v>DB Call-out Drill (Right, Left, Back)</v>
      </c>
      <c r="AM24" s="4"/>
      <c r="AN24" s="4"/>
      <c r="AO24" s="4"/>
      <c r="AP24" s="4"/>
      <c r="AQ24" s="4"/>
    </row>
    <row r="25" spans="2:43" x14ac:dyDescent="0.25">
      <c r="B25" s="127"/>
      <c r="C25" s="133"/>
      <c r="D25" s="55">
        <v>5.5555555555555558E-3</v>
      </c>
      <c r="E25" s="50" t="s">
        <v>46</v>
      </c>
      <c r="F25" s="7" t="s">
        <v>72</v>
      </c>
      <c r="G25" s="53">
        <v>2</v>
      </c>
      <c r="AA25" s="4" t="str" cm="1">
        <f t="array" ref="AA25:AL25">TRANSPOSE(_xlfn._xlws.FILTER(
   Drills_Drill,
   (Drills_Competency=$E25)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25" s="4" t="str">
        <v>L-Drill</v>
      </c>
      <c r="AC25" s="4" t="str">
        <v>T-Drill</v>
      </c>
      <c r="AD25" s="4" t="str">
        <v>Sideline Tackle Drill</v>
      </c>
      <c r="AE25" s="4" t="str">
        <v>Box Drill</v>
      </c>
      <c r="AF25" s="4" t="str">
        <v>Bag Drills</v>
      </c>
      <c r="AG25" s="4" t="str">
        <v>LB Box Drill</v>
      </c>
      <c r="AH25" s="4" t="str">
        <v>LB X-Mas Tree Drill</v>
      </c>
      <c r="AI25" s="4" t="str">
        <v>Defensive Back Drill</v>
      </c>
      <c r="AJ25" s="4" t="str">
        <v>Agility Ladder Drills</v>
      </c>
      <c r="AK25" s="4" t="str">
        <v>Mirror Drill</v>
      </c>
      <c r="AL25" s="4" t="str">
        <v>DB Call-out Drill (Right, Left, Back)</v>
      </c>
      <c r="AM25" s="4"/>
      <c r="AN25" s="4"/>
      <c r="AO25" s="4"/>
      <c r="AP25" s="4"/>
      <c r="AQ25" s="4"/>
    </row>
    <row r="26" spans="2:43" x14ac:dyDescent="0.25">
      <c r="B26" s="127"/>
      <c r="C26" s="133"/>
      <c r="D26" s="55">
        <v>5.5555555555555558E-3</v>
      </c>
      <c r="E26" s="50" t="s">
        <v>46</v>
      </c>
      <c r="F26" s="7" t="s">
        <v>114</v>
      </c>
      <c r="G26" s="53">
        <v>3</v>
      </c>
      <c r="AA26" s="4" t="str" cm="1">
        <f t="array" ref="AA26:AL26">TRANSPOSE(_xlfn._xlws.FILTER(
   Drills_Drill,
   (Drills_Competency=$E26)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26" s="4" t="str">
        <v>L-Drill</v>
      </c>
      <c r="AC26" s="4" t="str">
        <v>T-Drill</v>
      </c>
      <c r="AD26" s="4" t="str">
        <v>Sideline Tackle Drill</v>
      </c>
      <c r="AE26" s="4" t="str">
        <v>Box Drill</v>
      </c>
      <c r="AF26" s="4" t="str">
        <v>Bag Drills</v>
      </c>
      <c r="AG26" s="4" t="str">
        <v>LB Box Drill</v>
      </c>
      <c r="AH26" s="4" t="str">
        <v>LB X-Mas Tree Drill</v>
      </c>
      <c r="AI26" s="4" t="str">
        <v>Defensive Back Drill</v>
      </c>
      <c r="AJ26" s="4" t="str">
        <v>Agility Ladder Drills</v>
      </c>
      <c r="AK26" s="4" t="str">
        <v>Mirror Drill</v>
      </c>
      <c r="AL26" s="4" t="str">
        <v>DB Call-out Drill (Right, Left, Back)</v>
      </c>
      <c r="AM26" s="4"/>
      <c r="AN26" s="4"/>
      <c r="AO26" s="4"/>
      <c r="AP26" s="4"/>
      <c r="AQ26" s="4"/>
    </row>
    <row r="27" spans="2:43" x14ac:dyDescent="0.25">
      <c r="B27" s="127"/>
      <c r="C27" s="133"/>
      <c r="D27" s="55">
        <v>5.5555555555555558E-3</v>
      </c>
      <c r="E27" s="50" t="s">
        <v>46</v>
      </c>
      <c r="F27" s="7" t="s">
        <v>75</v>
      </c>
      <c r="G27" s="53">
        <v>4</v>
      </c>
      <c r="AA27" s="4" t="str" cm="1">
        <f t="array" ref="AA27:AL27">TRANSPOSE(_xlfn._xlws.FILTER(
   Drills_Drill,
   (Drills_Competency=$E27)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Zig Zag Footwork Drill</v>
      </c>
      <c r="AB27" s="4" t="str">
        <v>L-Drill</v>
      </c>
      <c r="AC27" s="4" t="str">
        <v>T-Drill</v>
      </c>
      <c r="AD27" s="4" t="str">
        <v>Sideline Tackle Drill</v>
      </c>
      <c r="AE27" s="4" t="str">
        <v>Box Drill</v>
      </c>
      <c r="AF27" s="4" t="str">
        <v>Bag Drills</v>
      </c>
      <c r="AG27" s="4" t="str">
        <v>LB Box Drill</v>
      </c>
      <c r="AH27" s="4" t="str">
        <v>LB X-Mas Tree Drill</v>
      </c>
      <c r="AI27" s="4" t="str">
        <v>Defensive Back Drill</v>
      </c>
      <c r="AJ27" s="4" t="str">
        <v>Agility Ladder Drills</v>
      </c>
      <c r="AK27" s="4" t="str">
        <v>Mirror Drill</v>
      </c>
      <c r="AL27" s="4" t="str">
        <v>DB Call-out Drill (Right, Left, Back)</v>
      </c>
      <c r="AM27" s="4"/>
      <c r="AN27" s="4"/>
      <c r="AO27" s="4"/>
      <c r="AP27" s="4"/>
      <c r="AQ27" s="4"/>
    </row>
    <row r="28" spans="2:43" x14ac:dyDescent="0.25">
      <c r="B28" s="127"/>
      <c r="C28" s="133"/>
      <c r="D28" s="55">
        <v>1.3888888888888889E-3</v>
      </c>
      <c r="E28" s="50" t="s">
        <v>100</v>
      </c>
      <c r="F28" s="7" t="s">
        <v>124</v>
      </c>
      <c r="G28" s="53" t="s">
        <v>11</v>
      </c>
      <c r="AA28" s="4" t="str" cm="1">
        <f t="array" ref="AA28:AE28">TRANSPOSE(_xlfn._xlws.FILTER(
   Drills_Drill,
   (Drills_Competency=$E28)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28" s="4" t="str">
        <v>Dynamic Stretching Routine</v>
      </c>
      <c r="AC28" s="4" t="str">
        <v>Sprints</v>
      </c>
      <c r="AD28" s="4" t="str">
        <v>Chalk Talk</v>
      </c>
      <c r="AE28" s="4" t="str">
        <v>Water Break</v>
      </c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</row>
    <row r="29" spans="2:43" x14ac:dyDescent="0.25">
      <c r="B29" s="127"/>
      <c r="C29" s="133"/>
      <c r="D29" s="55">
        <v>5.5555555555555558E-3</v>
      </c>
      <c r="E29" s="50" t="s">
        <v>47</v>
      </c>
      <c r="F29" s="7" t="s">
        <v>64</v>
      </c>
      <c r="G29" s="53">
        <v>5</v>
      </c>
      <c r="AA29" s="4" t="str" cm="1">
        <f t="array" ref="AA29:AN29">TRANSPOSE(_xlfn._xlws.FILTER(
   Drills_Drill,
   (Drills_Competency=$E29)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QB Footwork - 3 Step Drop</v>
      </c>
      <c r="AB29" s="4" t="str">
        <v>QB Footwork - Fake Handoff Rollout</v>
      </c>
      <c r="AC29" s="4" t="str">
        <v>QB Footwork - Toss/Pitch</v>
      </c>
      <c r="AD29" s="4" t="str">
        <v>Receiver Stance - First Step Explosion</v>
      </c>
      <c r="AE29" s="4" t="str">
        <v>RB Stance - First Step Explosion</v>
      </c>
      <c r="AF29" s="4" t="str">
        <v>3 Point Stance - First Step Explosion</v>
      </c>
      <c r="AG29" s="4" t="str">
        <v>Cadence Quick Sprint</v>
      </c>
      <c r="AH29" s="4" t="str">
        <v>Handoff footwork - RB</v>
      </c>
      <c r="AI29" s="4" t="str">
        <v>Handoff footwork - QB</v>
      </c>
      <c r="AJ29" s="4" t="str">
        <v>Handoff footwork - QB &amp; RB</v>
      </c>
      <c r="AK29" s="4" t="str">
        <v>Pass Patterns - WR</v>
      </c>
      <c r="AL29" s="4" t="str">
        <v>Ball Security Overview</v>
      </c>
      <c r="AM29" s="4" t="str">
        <v>Gauntlet Drill (Ball Security)</v>
      </c>
      <c r="AN29" s="4" t="str">
        <v>Turn and Burn</v>
      </c>
      <c r="AO29" s="4"/>
      <c r="AP29" s="4"/>
      <c r="AQ29" s="4"/>
    </row>
    <row r="30" spans="2:43" x14ac:dyDescent="0.25">
      <c r="B30" s="127"/>
      <c r="C30" s="133"/>
      <c r="D30" s="55">
        <v>5.5555555555555558E-3</v>
      </c>
      <c r="E30" s="50" t="s">
        <v>47</v>
      </c>
      <c r="F30" s="7" t="s">
        <v>130</v>
      </c>
      <c r="G30" s="53">
        <v>6</v>
      </c>
      <c r="AA30" s="4" t="str" cm="1">
        <f t="array" ref="AA30:AN30">TRANSPOSE(_xlfn._xlws.FILTER(
   Drills_Drill,
   (Drills_Competency=$E30)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QB Footwork - 3 Step Drop</v>
      </c>
      <c r="AB30" s="4" t="str">
        <v>QB Footwork - Fake Handoff Rollout</v>
      </c>
      <c r="AC30" s="4" t="str">
        <v>QB Footwork - Toss/Pitch</v>
      </c>
      <c r="AD30" s="4" t="str">
        <v>Receiver Stance - First Step Explosion</v>
      </c>
      <c r="AE30" s="4" t="str">
        <v>RB Stance - First Step Explosion</v>
      </c>
      <c r="AF30" s="4" t="str">
        <v>3 Point Stance - First Step Explosion</v>
      </c>
      <c r="AG30" s="4" t="str">
        <v>Cadence Quick Sprint</v>
      </c>
      <c r="AH30" s="4" t="str">
        <v>Handoff footwork - RB</v>
      </c>
      <c r="AI30" s="4" t="str">
        <v>Handoff footwork - QB</v>
      </c>
      <c r="AJ30" s="4" t="str">
        <v>Handoff footwork - QB &amp; RB</v>
      </c>
      <c r="AK30" s="4" t="str">
        <v>Pass Patterns - WR</v>
      </c>
      <c r="AL30" s="4" t="str">
        <v>Ball Security Overview</v>
      </c>
      <c r="AM30" s="4" t="str">
        <v>Gauntlet Drill (Ball Security)</v>
      </c>
      <c r="AN30" s="4" t="str">
        <v>Turn and Burn</v>
      </c>
      <c r="AO30" s="4"/>
      <c r="AP30" s="4"/>
      <c r="AQ30" s="4"/>
    </row>
    <row r="31" spans="2:43" x14ac:dyDescent="0.25">
      <c r="B31" s="127"/>
      <c r="C31" s="133"/>
      <c r="D31" s="55">
        <v>5.5555555555555558E-3</v>
      </c>
      <c r="E31" s="50" t="s">
        <v>47</v>
      </c>
      <c r="F31" s="7" t="s">
        <v>97</v>
      </c>
      <c r="G31" s="53">
        <v>7</v>
      </c>
      <c r="AA31" s="4" t="str" cm="1">
        <f t="array" ref="AA31:AN31">TRANSPOSE(_xlfn._xlws.FILTER(
   Drills_Drill,
   (Drills_Competency=$E31)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QB Footwork - 3 Step Drop</v>
      </c>
      <c r="AB31" s="4" t="str">
        <v>QB Footwork - Fake Handoff Rollout</v>
      </c>
      <c r="AC31" s="4" t="str">
        <v>QB Footwork - Toss/Pitch</v>
      </c>
      <c r="AD31" s="4" t="str">
        <v>Receiver Stance - First Step Explosion</v>
      </c>
      <c r="AE31" s="4" t="str">
        <v>RB Stance - First Step Explosion</v>
      </c>
      <c r="AF31" s="4" t="str">
        <v>3 Point Stance - First Step Explosion</v>
      </c>
      <c r="AG31" s="4" t="str">
        <v>Cadence Quick Sprint</v>
      </c>
      <c r="AH31" s="4" t="str">
        <v>Handoff footwork - RB</v>
      </c>
      <c r="AI31" s="4" t="str">
        <v>Handoff footwork - QB</v>
      </c>
      <c r="AJ31" s="4" t="str">
        <v>Handoff footwork - QB &amp; RB</v>
      </c>
      <c r="AK31" s="4" t="str">
        <v>Pass Patterns - WR</v>
      </c>
      <c r="AL31" s="4" t="str">
        <v>Ball Security Overview</v>
      </c>
      <c r="AM31" s="4" t="str">
        <v>Gauntlet Drill (Ball Security)</v>
      </c>
      <c r="AN31" s="4" t="str">
        <v>Turn and Burn</v>
      </c>
      <c r="AO31" s="4"/>
      <c r="AP31" s="4"/>
      <c r="AQ31" s="4"/>
    </row>
    <row r="32" spans="2:43" x14ac:dyDescent="0.25">
      <c r="B32" s="127"/>
      <c r="C32" s="133"/>
      <c r="D32" s="55">
        <v>5.5555555555555558E-3</v>
      </c>
      <c r="E32" s="50" t="s">
        <v>47</v>
      </c>
      <c r="F32" s="7" t="s">
        <v>66</v>
      </c>
      <c r="G32" s="53">
        <v>8</v>
      </c>
      <c r="AA32" s="4" t="str" cm="1">
        <f t="array" ref="AA32:AN32">TRANSPOSE(_xlfn._xlws.FILTER(
   Drills_Drill,
   (Drills_Competency=$E32)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QB Footwork - 3 Step Drop</v>
      </c>
      <c r="AB32" s="4" t="str">
        <v>QB Footwork - Fake Handoff Rollout</v>
      </c>
      <c r="AC32" s="4" t="str">
        <v>QB Footwork - Toss/Pitch</v>
      </c>
      <c r="AD32" s="4" t="str">
        <v>Receiver Stance - First Step Explosion</v>
      </c>
      <c r="AE32" s="4" t="str">
        <v>RB Stance - First Step Explosion</v>
      </c>
      <c r="AF32" s="4" t="str">
        <v>3 Point Stance - First Step Explosion</v>
      </c>
      <c r="AG32" s="4" t="str">
        <v>Cadence Quick Sprint</v>
      </c>
      <c r="AH32" s="4" t="str">
        <v>Handoff footwork - RB</v>
      </c>
      <c r="AI32" s="4" t="str">
        <v>Handoff footwork - QB</v>
      </c>
      <c r="AJ32" s="4" t="str">
        <v>Handoff footwork - QB &amp; RB</v>
      </c>
      <c r="AK32" s="4" t="str">
        <v>Pass Patterns - WR</v>
      </c>
      <c r="AL32" s="4" t="str">
        <v>Ball Security Overview</v>
      </c>
      <c r="AM32" s="4" t="str">
        <v>Gauntlet Drill (Ball Security)</v>
      </c>
      <c r="AN32" s="4" t="str">
        <v>Turn and Burn</v>
      </c>
      <c r="AO32" s="4"/>
      <c r="AP32" s="4"/>
      <c r="AQ32" s="4"/>
    </row>
    <row r="33" spans="2:43" x14ac:dyDescent="0.25">
      <c r="B33" s="127"/>
      <c r="C33" s="133"/>
      <c r="D33" s="55">
        <v>3.472222222222222E-3</v>
      </c>
      <c r="E33" s="50" t="s">
        <v>100</v>
      </c>
      <c r="F33" s="7" t="s">
        <v>101</v>
      </c>
      <c r="G33" s="53" t="s">
        <v>11</v>
      </c>
      <c r="AA33" s="4" t="str" cm="1">
        <f t="array" ref="AA33:AE33">TRANSPOSE(_xlfn._xlws.FILTER(
   Drills_Drill,
   (Drills_Competency=$E33)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Pin up</v>
      </c>
      <c r="AB33" s="4" t="str">
        <v>Dynamic Stretching Routine</v>
      </c>
      <c r="AC33" s="4" t="str">
        <v>Sprints</v>
      </c>
      <c r="AD33" s="4" t="str">
        <v>Chalk Talk</v>
      </c>
      <c r="AE33" s="4" t="str">
        <v>Water Break</v>
      </c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</row>
    <row r="34" spans="2:43" x14ac:dyDescent="0.25">
      <c r="B34" s="127"/>
      <c r="C34" s="133"/>
      <c r="D34" s="55"/>
      <c r="E34" s="50"/>
      <c r="F34" s="7"/>
      <c r="G34" s="53"/>
      <c r="AA34" s="4" t="str" cm="1">
        <f t="array" ref="AA34">TRANSPOSE(_xlfn._xlws.FILTER(
   Drills_Drill,
   (Drills_Competency=$E34)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</row>
    <row r="35" spans="2:43" x14ac:dyDescent="0.25">
      <c r="B35" s="127"/>
      <c r="C35" s="133"/>
      <c r="D35" s="55"/>
      <c r="E35" s="50"/>
      <c r="F35" s="7"/>
      <c r="G35" s="53"/>
      <c r="AA35" s="4" t="str" cm="1">
        <f t="array" ref="AA35">TRANSPOSE(_xlfn._xlws.FILTER(
   Drills_Drill,
   (Drills_Competency=$E35)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</row>
    <row r="36" spans="2:43" x14ac:dyDescent="0.25">
      <c r="B36" s="127"/>
      <c r="C36" s="133"/>
      <c r="D36" s="55"/>
      <c r="E36" s="50"/>
      <c r="F36" s="7"/>
      <c r="G36" s="53"/>
      <c r="AA36" s="4" t="str" cm="1">
        <f t="array" ref="AA36">TRANSPOSE(_xlfn._xlws.FILTER(
   Drills_Drill,
   (Drills_Competency=$E36)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</row>
    <row r="37" spans="2:43" x14ac:dyDescent="0.25">
      <c r="B37" s="127"/>
      <c r="C37" s="133"/>
      <c r="D37" s="55"/>
      <c r="E37" s="50"/>
      <c r="F37" s="7"/>
      <c r="G37" s="53"/>
      <c r="AA37" s="4" t="str" cm="1">
        <f t="array" ref="AA37">TRANSPOSE(_xlfn._xlws.FILTER(
   Drills_Drill,
   (Drills_Competency=$E37)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</row>
    <row r="38" spans="2:43" x14ac:dyDescent="0.25">
      <c r="B38" s="127"/>
      <c r="C38" s="133"/>
      <c r="D38" s="55"/>
      <c r="E38" s="50"/>
      <c r="F38" s="7"/>
      <c r="G38" s="53"/>
      <c r="AA38" s="4" t="str" cm="1">
        <f t="array" ref="AA38">TRANSPOSE(_xlfn._xlws.FILTER(
   Drills_Drill,
   (Drills_Competency=$E38)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</row>
    <row r="39" spans="2:43" ht="15.75" thickBot="1" x14ac:dyDescent="0.3">
      <c r="B39" s="128"/>
      <c r="C39" s="134"/>
      <c r="D39" s="56"/>
      <c r="E39" s="51"/>
      <c r="F39" s="52"/>
      <c r="G39" s="54"/>
      <c r="AA39" s="4" t="str" cm="1">
        <f t="array" ref="AA39">TRANSPOSE(_xlfn._xlws.FILTER(
   Drills_Drill,
   (Drills_Competency=$E39)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</row>
    <row r="40" spans="2:43" ht="14.25" customHeight="1" x14ac:dyDescent="0.25">
      <c r="B40" s="126" t="s">
        <v>133</v>
      </c>
      <c r="C40" s="132">
        <f>IF(B40="","",SUM(D40:D57))</f>
        <v>0</v>
      </c>
      <c r="D40" s="55"/>
      <c r="E40" s="50"/>
      <c r="F40" s="7"/>
      <c r="G40" s="53"/>
      <c r="AA40" s="4" t="str" cm="1">
        <f t="array" ref="AA40">TRANSPOSE(_xlfn._xlws.FILTER(
   Drills_Drill,
   (Drills_Competency=$E40)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</row>
    <row r="41" spans="2:43" x14ac:dyDescent="0.25">
      <c r="B41" s="127"/>
      <c r="C41" s="133"/>
      <c r="D41" s="55"/>
      <c r="E41" s="50"/>
      <c r="F41" s="7"/>
      <c r="G41" s="53"/>
      <c r="AA41" s="4" t="str" cm="1">
        <f t="array" ref="AA41">TRANSPOSE(_xlfn._xlws.FILTER(
   Drills_Drill,
   (Drills_Competency=$E41)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</row>
    <row r="42" spans="2:43" x14ac:dyDescent="0.25">
      <c r="B42" s="127"/>
      <c r="C42" s="133"/>
      <c r="D42" s="55"/>
      <c r="E42" s="50"/>
      <c r="F42" s="7"/>
      <c r="G42" s="53"/>
      <c r="AA42" s="4" t="str" cm="1">
        <f t="array" ref="AA42">TRANSPOSE(_xlfn._xlws.FILTER(
   Drills_Drill,
   (Drills_Competency=$E42)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</row>
    <row r="43" spans="2:43" x14ac:dyDescent="0.25">
      <c r="B43" s="127"/>
      <c r="C43" s="133"/>
      <c r="D43" s="55"/>
      <c r="E43" s="50"/>
      <c r="F43" s="7"/>
      <c r="G43" s="53"/>
      <c r="AA43" s="4" t="str" cm="1">
        <f t="array" ref="AA43">TRANSPOSE(_xlfn._xlws.FILTER(
   Drills_Drill,
   (Drills_Competency=$E43)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</row>
    <row r="44" spans="2:43" x14ac:dyDescent="0.25">
      <c r="B44" s="127"/>
      <c r="C44" s="133"/>
      <c r="D44" s="55"/>
      <c r="E44" s="50"/>
      <c r="F44" s="7"/>
      <c r="G44" s="53"/>
      <c r="AA44" s="4" t="str" cm="1">
        <f t="array" ref="AA44">TRANSPOSE(_xlfn._xlws.FILTER(
   Drills_Drill,
   (Drills_Competency=$E44)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</row>
    <row r="45" spans="2:43" x14ac:dyDescent="0.25">
      <c r="B45" s="127"/>
      <c r="C45" s="133"/>
      <c r="D45" s="55"/>
      <c r="E45" s="50"/>
      <c r="F45" s="7"/>
      <c r="G45" s="53"/>
      <c r="AA45" s="4" t="str" cm="1">
        <f t="array" ref="AA45">TRANSPOSE(_xlfn._xlws.FILTER(
   Drills_Drill,
   (Drills_Competency=$E45)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</row>
    <row r="46" spans="2:43" x14ac:dyDescent="0.25">
      <c r="B46" s="127"/>
      <c r="C46" s="133"/>
      <c r="D46" s="55"/>
      <c r="E46" s="50"/>
      <c r="F46" s="7"/>
      <c r="G46" s="53"/>
      <c r="AA46" s="4" t="str" cm="1">
        <f t="array" ref="AA46">TRANSPOSE(_xlfn._xlws.FILTER(
   Drills_Drill,
   (Drills_Competency=$E46)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</row>
    <row r="47" spans="2:43" x14ac:dyDescent="0.25">
      <c r="B47" s="127"/>
      <c r="C47" s="133"/>
      <c r="D47" s="55"/>
      <c r="E47" s="50"/>
      <c r="F47" s="7"/>
      <c r="G47" s="53"/>
      <c r="AA47" s="4" t="str" cm="1">
        <f t="array" ref="AA47">TRANSPOSE(_xlfn._xlws.FILTER(
   Drills_Drill,
   (Drills_Competency=$E47)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</row>
    <row r="48" spans="2:43" x14ac:dyDescent="0.25">
      <c r="B48" s="127"/>
      <c r="C48" s="133"/>
      <c r="D48" s="55"/>
      <c r="E48" s="50"/>
      <c r="F48" s="7"/>
      <c r="G48" s="53"/>
      <c r="AA48" s="4" t="str" cm="1">
        <f t="array" ref="AA48">TRANSPOSE(_xlfn._xlws.FILTER(
   Drills_Drill,
   (Drills_Competency=$E48)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</row>
    <row r="49" spans="2:43" x14ac:dyDescent="0.25">
      <c r="B49" s="127"/>
      <c r="C49" s="133"/>
      <c r="D49" s="55"/>
      <c r="E49" s="50"/>
      <c r="F49" s="7"/>
      <c r="G49" s="53"/>
      <c r="AA49" s="4" t="str" cm="1">
        <f t="array" ref="AA49">TRANSPOSE(_xlfn._xlws.FILTER(
   Drills_Drill,
   (Drills_Competency=$E49)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</row>
    <row r="50" spans="2:43" x14ac:dyDescent="0.25">
      <c r="B50" s="127"/>
      <c r="C50" s="133"/>
      <c r="D50" s="55"/>
      <c r="E50" s="50"/>
      <c r="F50" s="7"/>
      <c r="G50" s="53"/>
      <c r="AA50" s="4" t="str" cm="1">
        <f t="array" ref="AA50">TRANSPOSE(_xlfn._xlws.FILTER(
   Drills_Drill,
   (Drills_Competency=$E50)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</row>
    <row r="51" spans="2:43" x14ac:dyDescent="0.25">
      <c r="B51" s="127"/>
      <c r="C51" s="133"/>
      <c r="D51" s="55"/>
      <c r="E51" s="50"/>
      <c r="F51" s="7"/>
      <c r="G51" s="53"/>
      <c r="AA51" s="4" t="str" cm="1">
        <f t="array" ref="AA51">TRANSPOSE(_xlfn._xlws.FILTER(
   Drills_Drill,
   (Drills_Competency=$E51)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</row>
    <row r="52" spans="2:43" x14ac:dyDescent="0.25">
      <c r="B52" s="127"/>
      <c r="C52" s="133"/>
      <c r="D52" s="55"/>
      <c r="E52" s="50"/>
      <c r="F52" s="7"/>
      <c r="G52" s="53"/>
      <c r="AA52" s="4" t="str" cm="1">
        <f t="array" ref="AA52">TRANSPOSE(_xlfn._xlws.FILTER(
   Drills_Drill,
   (Drills_Competency=$E52)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</row>
    <row r="53" spans="2:43" x14ac:dyDescent="0.25">
      <c r="B53" s="127"/>
      <c r="C53" s="133"/>
      <c r="D53" s="55"/>
      <c r="E53" s="50"/>
      <c r="F53" s="7"/>
      <c r="G53" s="53"/>
      <c r="AA53" s="4" t="str" cm="1">
        <f t="array" ref="AA53">TRANSPOSE(_xlfn._xlws.FILTER(
   Drills_Drill,
   (Drills_Competency=$E53)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</row>
    <row r="54" spans="2:43" x14ac:dyDescent="0.25">
      <c r="B54" s="127"/>
      <c r="C54" s="133"/>
      <c r="D54" s="55"/>
      <c r="E54" s="50"/>
      <c r="F54" s="7"/>
      <c r="G54" s="53"/>
      <c r="AA54" s="4" t="str" cm="1">
        <f t="array" ref="AA54">TRANSPOSE(_xlfn._xlws.FILTER(
   Drills_Drill,
   (Drills_Competency=$E54)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</row>
    <row r="55" spans="2:43" x14ac:dyDescent="0.25">
      <c r="B55" s="127"/>
      <c r="C55" s="133"/>
      <c r="D55" s="55"/>
      <c r="E55" s="50"/>
      <c r="F55" s="7"/>
      <c r="G55" s="53"/>
      <c r="AA55" s="4" t="str" cm="1">
        <f t="array" ref="AA55">TRANSPOSE(_xlfn._xlws.FILTER(
   Drills_Drill,
   (Drills_Competency=$E55)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</row>
    <row r="56" spans="2:43" x14ac:dyDescent="0.25">
      <c r="B56" s="127"/>
      <c r="C56" s="133"/>
      <c r="D56" s="55"/>
      <c r="E56" s="50"/>
      <c r="F56" s="7"/>
      <c r="G56" s="53"/>
      <c r="AA56" s="4" t="str" cm="1">
        <f t="array" ref="AA56">TRANSPOSE(_xlfn._xlws.FILTER(
   Drills_Drill,
   (Drills_Competency=$E56)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</row>
    <row r="57" spans="2:43" ht="15.75" thickBot="1" x14ac:dyDescent="0.3">
      <c r="B57" s="128"/>
      <c r="C57" s="134"/>
      <c r="D57" s="56"/>
      <c r="E57" s="51"/>
      <c r="F57" s="52"/>
      <c r="G57" s="54"/>
      <c r="AA57" s="4" t="str" cm="1">
        <f t="array" ref="AA57">TRANSPOSE(_xlfn._xlws.FILTER(
   Drills_Drill,
   (Drills_Competency=$E57)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</row>
    <row r="58" spans="2:43" x14ac:dyDescent="0.25">
      <c r="B58" s="126" t="s">
        <v>134</v>
      </c>
      <c r="C58" s="132">
        <f>IF(B58="","",SUM(D58:D75))</f>
        <v>0</v>
      </c>
      <c r="D58" s="55"/>
      <c r="E58" s="50"/>
      <c r="F58" s="7"/>
      <c r="G58" s="53"/>
      <c r="AA58" s="4" t="str" cm="1">
        <f t="array" ref="AA58">TRANSPOSE(_xlfn._xlws.FILTER(
   Drills_Drill,
   (Drills_Competency=$E58)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</row>
    <row r="59" spans="2:43" x14ac:dyDescent="0.25">
      <c r="B59" s="127"/>
      <c r="C59" s="133"/>
      <c r="D59" s="55"/>
      <c r="E59" s="50"/>
      <c r="F59" s="7"/>
      <c r="G59" s="53"/>
      <c r="AA59" s="4" t="str" cm="1">
        <f t="array" ref="AA59">TRANSPOSE(_xlfn._xlws.FILTER(
   Drills_Drill,
   (Drills_Competency=$E59)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</row>
    <row r="60" spans="2:43" x14ac:dyDescent="0.25">
      <c r="B60" s="127"/>
      <c r="C60" s="133"/>
      <c r="D60" s="55"/>
      <c r="E60" s="50"/>
      <c r="F60" s="7"/>
      <c r="G60" s="53"/>
      <c r="AA60" s="4" t="str" cm="1">
        <f t="array" ref="AA60">TRANSPOSE(_xlfn._xlws.FILTER(
   Drills_Drill,
   (Drills_Competency=$E60)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</row>
    <row r="61" spans="2:43" x14ac:dyDescent="0.25">
      <c r="B61" s="127"/>
      <c r="C61" s="133"/>
      <c r="D61" s="55"/>
      <c r="E61" s="50"/>
      <c r="F61" s="7"/>
      <c r="G61" s="53"/>
      <c r="AA61" s="4" t="str" cm="1">
        <f t="array" ref="AA61">TRANSPOSE(_xlfn._xlws.FILTER(
   Drills_Drill,
   (Drills_Competency=$E61)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</row>
    <row r="62" spans="2:43" x14ac:dyDescent="0.25">
      <c r="B62" s="127"/>
      <c r="C62" s="133"/>
      <c r="D62" s="55"/>
      <c r="E62" s="50"/>
      <c r="F62" s="7"/>
      <c r="G62" s="53"/>
      <c r="AA62" s="4" t="str" cm="1">
        <f t="array" ref="AA62">TRANSPOSE(_xlfn._xlws.FILTER(
   Drills_Drill,
   (Drills_Competency=$E62)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</row>
    <row r="63" spans="2:43" x14ac:dyDescent="0.25">
      <c r="B63" s="127"/>
      <c r="C63" s="133"/>
      <c r="D63" s="55"/>
      <c r="E63" s="50"/>
      <c r="F63" s="7"/>
      <c r="G63" s="53"/>
      <c r="AA63" s="4" t="str" cm="1">
        <f t="array" ref="AA63">TRANSPOSE(_xlfn._xlws.FILTER(
   Drills_Drill,
   (Drills_Competency=$E63)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</row>
    <row r="64" spans="2:43" x14ac:dyDescent="0.25">
      <c r="B64" s="127"/>
      <c r="C64" s="133"/>
      <c r="D64" s="55"/>
      <c r="E64" s="50"/>
      <c r="F64" s="7"/>
      <c r="G64" s="53"/>
      <c r="AA64" s="4" t="str" cm="1">
        <f t="array" ref="AA64">TRANSPOSE(_xlfn._xlws.FILTER(
   Drills_Drill,
   (Drills_Competency=$E64)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</row>
    <row r="65" spans="2:43" x14ac:dyDescent="0.25">
      <c r="B65" s="127"/>
      <c r="C65" s="133"/>
      <c r="D65" s="55"/>
      <c r="E65" s="50"/>
      <c r="F65" s="7"/>
      <c r="G65" s="53"/>
      <c r="AA65" s="4" t="str" cm="1">
        <f t="array" ref="AA65">TRANSPOSE(_xlfn._xlws.FILTER(
   Drills_Drill,
   (Drills_Competency=$E65)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</row>
    <row r="66" spans="2:43" x14ac:dyDescent="0.25">
      <c r="B66" s="127"/>
      <c r="C66" s="133"/>
      <c r="D66" s="55"/>
      <c r="E66" s="50"/>
      <c r="F66" s="7"/>
      <c r="G66" s="53"/>
      <c r="AA66" s="4" t="str" cm="1">
        <f t="array" ref="AA66">TRANSPOSE(_xlfn._xlws.FILTER(
   Drills_Drill,
   (Drills_Competency=$E66)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</row>
    <row r="67" spans="2:43" x14ac:dyDescent="0.25">
      <c r="B67" s="127"/>
      <c r="C67" s="133"/>
      <c r="D67" s="55"/>
      <c r="E67" s="50"/>
      <c r="F67" s="7"/>
      <c r="G67" s="53"/>
      <c r="AA67" s="4" t="str" cm="1">
        <f t="array" ref="AA67">TRANSPOSE(_xlfn._xlws.FILTER(
   Drills_Drill,
   (Drills_Competency=$E67)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</row>
    <row r="68" spans="2:43" x14ac:dyDescent="0.25">
      <c r="B68" s="127"/>
      <c r="C68" s="133"/>
      <c r="D68" s="55"/>
      <c r="E68" s="50"/>
      <c r="F68" s="7"/>
      <c r="G68" s="53"/>
      <c r="AA68" s="4" t="str" cm="1">
        <f t="array" ref="AA68">TRANSPOSE(_xlfn._xlws.FILTER(
   Drills_Drill,
   (Drills_Competency=$E68)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</row>
    <row r="69" spans="2:43" x14ac:dyDescent="0.25">
      <c r="B69" s="127"/>
      <c r="C69" s="133"/>
      <c r="D69" s="55"/>
      <c r="E69" s="50"/>
      <c r="F69" s="7"/>
      <c r="G69" s="53"/>
      <c r="AA69" s="4" t="str" cm="1">
        <f t="array" ref="AA69">TRANSPOSE(_xlfn._xlws.FILTER(
   Drills_Drill,
   (Drills_Competency=$E69)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</row>
    <row r="70" spans="2:43" x14ac:dyDescent="0.25">
      <c r="B70" s="127"/>
      <c r="C70" s="133"/>
      <c r="D70" s="55"/>
      <c r="E70" s="50"/>
      <c r="F70" s="7"/>
      <c r="G70" s="53"/>
      <c r="AA70" s="4" t="str" cm="1">
        <f t="array" ref="AA70">TRANSPOSE(_xlfn._xlws.FILTER(
   Drills_Drill,
   (Drills_Competency=$E70)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</row>
    <row r="71" spans="2:43" x14ac:dyDescent="0.25">
      <c r="B71" s="127"/>
      <c r="C71" s="133"/>
      <c r="D71" s="55"/>
      <c r="E71" s="50"/>
      <c r="F71" s="7"/>
      <c r="G71" s="53"/>
      <c r="AA71" s="4" t="str" cm="1">
        <f t="array" ref="AA71">TRANSPOSE(_xlfn._xlws.FILTER(
   Drills_Drill,
   (Drills_Competency=$E71)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</row>
    <row r="72" spans="2:43" x14ac:dyDescent="0.25">
      <c r="B72" s="127"/>
      <c r="C72" s="133"/>
      <c r="D72" s="55"/>
      <c r="E72" s="50"/>
      <c r="F72" s="7"/>
      <c r="G72" s="53"/>
      <c r="AA72" s="4" t="str" cm="1">
        <f t="array" ref="AA72">TRANSPOSE(_xlfn._xlws.FILTER(
   Drills_Drill,
   (Drills_Competency=$E72)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</row>
    <row r="73" spans="2:43" x14ac:dyDescent="0.25">
      <c r="B73" s="127"/>
      <c r="C73" s="133"/>
      <c r="D73" s="55"/>
      <c r="E73" s="50"/>
      <c r="F73" s="7"/>
      <c r="G73" s="53"/>
      <c r="AA73" s="4" t="str" cm="1">
        <f t="array" ref="AA73">TRANSPOSE(_xlfn._xlws.FILTER(
   Drills_Drill,
   (Drills_Competency=$E73)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</row>
    <row r="74" spans="2:43" x14ac:dyDescent="0.25">
      <c r="B74" s="127"/>
      <c r="C74" s="133"/>
      <c r="D74" s="55"/>
      <c r="E74" s="50"/>
      <c r="F74" s="7"/>
      <c r="G74" s="53"/>
      <c r="AA74" s="4" t="str" cm="1">
        <f t="array" ref="AA74">TRANSPOSE(_xlfn._xlws.FILTER(
   Drills_Drill,
   (Drills_Competency=$E74)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</row>
    <row r="75" spans="2:43" ht="15.75" thickBot="1" x14ac:dyDescent="0.3">
      <c r="B75" s="128"/>
      <c r="C75" s="134"/>
      <c r="D75" s="56"/>
      <c r="E75" s="51"/>
      <c r="F75" s="52"/>
      <c r="G75" s="54"/>
      <c r="AA75" s="4" t="str" cm="1">
        <f t="array" ref="AA75">TRANSPOSE(_xlfn._xlws.FILTER(
   Drills_Drill,
   (Drills_Competency=$E75)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</row>
    <row r="76" spans="2:43" x14ac:dyDescent="0.25">
      <c r="B76" s="126" t="s">
        <v>135</v>
      </c>
      <c r="C76" s="132">
        <f>IF(B76="","",SUM(D76:D93))</f>
        <v>0</v>
      </c>
      <c r="D76" s="55"/>
      <c r="E76" s="50"/>
      <c r="F76" s="7"/>
      <c r="G76" s="53"/>
      <c r="AA76" s="4" t="str" cm="1">
        <f t="array" ref="AA76">TRANSPOSE(_xlfn._xlws.FILTER(
   Drills_Drill,
   (Drills_Competency=$E76)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</row>
    <row r="77" spans="2:43" x14ac:dyDescent="0.25">
      <c r="B77" s="127"/>
      <c r="C77" s="133"/>
      <c r="D77" s="55"/>
      <c r="E77" s="50"/>
      <c r="F77" s="7"/>
      <c r="G77" s="53"/>
      <c r="AA77" s="4" t="str" cm="1">
        <f t="array" ref="AA77">TRANSPOSE(_xlfn._xlws.FILTER(
   Drills_Drill,
   (Drills_Competency=$E77)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</row>
    <row r="78" spans="2:43" x14ac:dyDescent="0.25">
      <c r="B78" s="127"/>
      <c r="C78" s="133"/>
      <c r="D78" s="55"/>
      <c r="E78" s="50"/>
      <c r="F78" s="7"/>
      <c r="G78" s="53"/>
      <c r="AA78" s="4" t="str" cm="1">
        <f t="array" ref="AA78">TRANSPOSE(_xlfn._xlws.FILTER(
   Drills_Drill,
   (Drills_Competency=$E78)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</row>
    <row r="79" spans="2:43" x14ac:dyDescent="0.25">
      <c r="B79" s="127"/>
      <c r="C79" s="133"/>
      <c r="D79" s="55"/>
      <c r="E79" s="50"/>
      <c r="F79" s="7"/>
      <c r="G79" s="53"/>
      <c r="AA79" s="4" t="str" cm="1">
        <f t="array" ref="AA79">TRANSPOSE(_xlfn._xlws.FILTER(
   Drills_Drill,
   (Drills_Competency=$E79)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</row>
    <row r="80" spans="2:43" x14ac:dyDescent="0.25">
      <c r="B80" s="127"/>
      <c r="C80" s="133"/>
      <c r="D80" s="55"/>
      <c r="E80" s="50"/>
      <c r="F80" s="7"/>
      <c r="G80" s="53"/>
      <c r="AA80" s="4" t="str" cm="1">
        <f t="array" ref="AA80">TRANSPOSE(_xlfn._xlws.FILTER(
   Drills_Drill,
   (Drills_Competency=$E80)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</row>
    <row r="81" spans="2:43" x14ac:dyDescent="0.25">
      <c r="B81" s="127"/>
      <c r="C81" s="133"/>
      <c r="D81" s="55"/>
      <c r="E81" s="50"/>
      <c r="F81" s="7"/>
      <c r="G81" s="53"/>
      <c r="AA81" s="4" t="str" cm="1">
        <f t="array" ref="AA81">TRANSPOSE(_xlfn._xlws.FILTER(
   Drills_Drill,
   (Drills_Competency=$E81)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</row>
    <row r="82" spans="2:43" x14ac:dyDescent="0.25">
      <c r="B82" s="127"/>
      <c r="C82" s="133"/>
      <c r="D82" s="55"/>
      <c r="E82" s="50"/>
      <c r="F82" s="7"/>
      <c r="G82" s="53"/>
      <c r="AA82" s="4" t="str" cm="1">
        <f t="array" ref="AA82">TRANSPOSE(_xlfn._xlws.FILTER(
   Drills_Drill,
   (Drills_Competency=$E82)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</row>
    <row r="83" spans="2:43" x14ac:dyDescent="0.25">
      <c r="B83" s="127"/>
      <c r="C83" s="133"/>
      <c r="D83" s="55"/>
      <c r="E83" s="50"/>
      <c r="F83" s="7"/>
      <c r="G83" s="53"/>
      <c r="AA83" s="4" t="str" cm="1">
        <f t="array" ref="AA83">TRANSPOSE(_xlfn._xlws.FILTER(
   Drills_Drill,
   (Drills_Competency=$E83)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</row>
    <row r="84" spans="2:43" x14ac:dyDescent="0.25">
      <c r="B84" s="127"/>
      <c r="C84" s="133"/>
      <c r="D84" s="55"/>
      <c r="E84" s="50"/>
      <c r="F84" s="7"/>
      <c r="G84" s="53"/>
      <c r="AA84" s="4" t="str" cm="1">
        <f t="array" ref="AA84">TRANSPOSE(_xlfn._xlws.FILTER(
   Drills_Drill,
   (Drills_Competency=$E84)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</row>
    <row r="85" spans="2:43" x14ac:dyDescent="0.25">
      <c r="B85" s="127"/>
      <c r="C85" s="133"/>
      <c r="D85" s="55"/>
      <c r="E85" s="50"/>
      <c r="F85" s="7"/>
      <c r="G85" s="53"/>
      <c r="AA85" s="4" t="str" cm="1">
        <f t="array" ref="AA85">TRANSPOSE(_xlfn._xlws.FILTER(
   Drills_Drill,
   (Drills_Competency=$E85)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</row>
    <row r="86" spans="2:43" x14ac:dyDescent="0.25">
      <c r="B86" s="127"/>
      <c r="C86" s="133"/>
      <c r="D86" s="55"/>
      <c r="E86" s="50"/>
      <c r="F86" s="7"/>
      <c r="G86" s="53"/>
      <c r="AA86" s="4" t="str" cm="1">
        <f t="array" ref="AA86">TRANSPOSE(_xlfn._xlws.FILTER(
   Drills_Drill,
   (Drills_Competency=$E86)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</row>
    <row r="87" spans="2:43" x14ac:dyDescent="0.25">
      <c r="B87" s="127"/>
      <c r="C87" s="133"/>
      <c r="D87" s="55"/>
      <c r="E87" s="50"/>
      <c r="F87" s="7"/>
      <c r="G87" s="53"/>
      <c r="AA87" s="4" t="str" cm="1">
        <f t="array" ref="AA87">TRANSPOSE(_xlfn._xlws.FILTER(
   Drills_Drill,
   (Drills_Competency=$E87)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</row>
    <row r="88" spans="2:43" x14ac:dyDescent="0.25">
      <c r="B88" s="127"/>
      <c r="C88" s="133"/>
      <c r="D88" s="55"/>
      <c r="E88" s="50"/>
      <c r="F88" s="7"/>
      <c r="G88" s="53"/>
      <c r="AA88" s="4" t="str" cm="1">
        <f t="array" ref="AA88">TRANSPOSE(_xlfn._xlws.FILTER(
   Drills_Drill,
   (Drills_Competency=$E88)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</row>
    <row r="89" spans="2:43" x14ac:dyDescent="0.25">
      <c r="B89" s="127"/>
      <c r="C89" s="133"/>
      <c r="D89" s="55"/>
      <c r="E89" s="50"/>
      <c r="F89" s="7"/>
      <c r="G89" s="53"/>
      <c r="AA89" s="4" t="str" cm="1">
        <f t="array" ref="AA89">TRANSPOSE(_xlfn._xlws.FILTER(
   Drills_Drill,
   (Drills_Competency=$E89)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</row>
    <row r="90" spans="2:43" x14ac:dyDescent="0.25">
      <c r="B90" s="127"/>
      <c r="C90" s="133"/>
      <c r="D90" s="55"/>
      <c r="E90" s="50"/>
      <c r="F90" s="7"/>
      <c r="G90" s="53"/>
      <c r="AA90" s="4" t="str" cm="1">
        <f t="array" ref="AA90">TRANSPOSE(_xlfn._xlws.FILTER(
   Drills_Drill,
   (Drills_Competency=$E90)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</row>
    <row r="91" spans="2:43" x14ac:dyDescent="0.25">
      <c r="B91" s="127"/>
      <c r="C91" s="133"/>
      <c r="D91" s="55"/>
      <c r="E91" s="50"/>
      <c r="F91" s="7"/>
      <c r="G91" s="53"/>
      <c r="AA91" s="4" t="str" cm="1">
        <f t="array" ref="AA91">TRANSPOSE(_xlfn._xlws.FILTER(
   Drills_Drill,
   (Drills_Competency=$E91)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</row>
    <row r="92" spans="2:43" x14ac:dyDescent="0.25">
      <c r="B92" s="127"/>
      <c r="C92" s="133"/>
      <c r="D92" s="55"/>
      <c r="E92" s="50"/>
      <c r="F92" s="7"/>
      <c r="G92" s="53"/>
      <c r="AA92" s="4" t="str" cm="1">
        <f t="array" ref="AA92">TRANSPOSE(_xlfn._xlws.FILTER(
   Drills_Drill,
   (Drills_Competency=$E92)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</row>
    <row r="93" spans="2:43" ht="15.75" thickBot="1" x14ac:dyDescent="0.3">
      <c r="B93" s="128"/>
      <c r="C93" s="134"/>
      <c r="D93" s="56"/>
      <c r="E93" s="51"/>
      <c r="F93" s="52"/>
      <c r="G93" s="54"/>
      <c r="AA93" s="4" t="str" cm="1">
        <f t="array" ref="AA93">TRANSPOSE(_xlfn._xlws.FILTER(
   Drills_Drill,
   (Drills_Competency=$E93)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</row>
    <row r="94" spans="2:43" x14ac:dyDescent="0.25">
      <c r="B94" s="126" t="s">
        <v>136</v>
      </c>
      <c r="C94" s="132">
        <f>IF(B94="","",SUM(D94:D111))</f>
        <v>0</v>
      </c>
      <c r="D94" s="55"/>
      <c r="E94" s="50"/>
      <c r="F94" s="7"/>
      <c r="G94" s="53"/>
      <c r="AA94" s="4" t="str" cm="1">
        <f t="array" ref="AA94">TRANSPOSE(_xlfn._xlws.FILTER(
   Drills_Drill,
   (Drills_Competency=$E94)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</row>
    <row r="95" spans="2:43" x14ac:dyDescent="0.25">
      <c r="B95" s="127"/>
      <c r="C95" s="133"/>
      <c r="D95" s="55"/>
      <c r="E95" s="50"/>
      <c r="F95" s="7"/>
      <c r="G95" s="53"/>
      <c r="AA95" s="4" t="str" cm="1">
        <f t="array" ref="AA95">TRANSPOSE(_xlfn._xlws.FILTER(
   Drills_Drill,
   (Drills_Competency=$E95)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</row>
    <row r="96" spans="2:43" x14ac:dyDescent="0.25">
      <c r="B96" s="127"/>
      <c r="C96" s="133"/>
      <c r="D96" s="55"/>
      <c r="E96" s="50"/>
      <c r="F96" s="7"/>
      <c r="G96" s="53"/>
      <c r="AA96" s="4" t="str" cm="1">
        <f t="array" ref="AA96">TRANSPOSE(_xlfn._xlws.FILTER(
   Drills_Drill,
   (Drills_Competency=$E96)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</row>
    <row r="97" spans="2:43" x14ac:dyDescent="0.25">
      <c r="B97" s="127"/>
      <c r="C97" s="133"/>
      <c r="D97" s="55"/>
      <c r="E97" s="50"/>
      <c r="F97" s="7"/>
      <c r="G97" s="53"/>
      <c r="AA97" s="4" t="str" cm="1">
        <f t="array" ref="AA97">TRANSPOSE(_xlfn._xlws.FILTER(
   Drills_Drill,
   (Drills_Competency=$E97)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</row>
    <row r="98" spans="2:43" x14ac:dyDescent="0.25">
      <c r="B98" s="127"/>
      <c r="C98" s="133"/>
      <c r="D98" s="55"/>
      <c r="E98" s="50"/>
      <c r="F98" s="7"/>
      <c r="G98" s="53"/>
      <c r="AA98" s="4" t="str" cm="1">
        <f t="array" ref="AA98">TRANSPOSE(_xlfn._xlws.FILTER(
   Drills_Drill,
   (Drills_Competency=$E98)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</row>
    <row r="99" spans="2:43" x14ac:dyDescent="0.25">
      <c r="B99" s="127"/>
      <c r="C99" s="133"/>
      <c r="D99" s="55"/>
      <c r="E99" s="50"/>
      <c r="F99" s="7"/>
      <c r="G99" s="53"/>
      <c r="AA99" s="4" t="str" cm="1">
        <f t="array" ref="AA99">TRANSPOSE(_xlfn._xlws.FILTER(
   Drills_Drill,
   (Drills_Competency=$E99)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</row>
    <row r="100" spans="2:43" x14ac:dyDescent="0.25">
      <c r="B100" s="127"/>
      <c r="C100" s="133"/>
      <c r="D100" s="55"/>
      <c r="E100" s="50"/>
      <c r="F100" s="7"/>
      <c r="G100" s="53"/>
      <c r="AA100" s="4" t="str" cm="1">
        <f t="array" ref="AA100">TRANSPOSE(_xlfn._xlws.FILTER(
   Drills_Drill,
   (Drills_Competency=$E100)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</row>
    <row r="101" spans="2:43" x14ac:dyDescent="0.25">
      <c r="B101" s="127"/>
      <c r="C101" s="133"/>
      <c r="D101" s="55"/>
      <c r="E101" s="50"/>
      <c r="F101" s="7"/>
      <c r="G101" s="53"/>
      <c r="AA101" s="4" t="str" cm="1">
        <f t="array" ref="AA101">TRANSPOSE(_xlfn._xlws.FILTER(
   Drills_Drill,
   (Drills_Competency=$E101)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</row>
    <row r="102" spans="2:43" x14ac:dyDescent="0.25">
      <c r="B102" s="127"/>
      <c r="C102" s="133"/>
      <c r="D102" s="55"/>
      <c r="E102" s="50"/>
      <c r="F102" s="7"/>
      <c r="G102" s="53"/>
      <c r="AA102" s="4" t="str" cm="1">
        <f t="array" ref="AA102">TRANSPOSE(_xlfn._xlws.FILTER(
   Drills_Drill,
   (Drills_Competency=$E102)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</row>
    <row r="103" spans="2:43" x14ac:dyDescent="0.25">
      <c r="B103" s="127"/>
      <c r="C103" s="133"/>
      <c r="D103" s="55"/>
      <c r="E103" s="50"/>
      <c r="F103" s="7"/>
      <c r="G103" s="53"/>
      <c r="AA103" s="4" t="str" cm="1">
        <f t="array" ref="AA103">TRANSPOSE(_xlfn._xlws.FILTER(
   Drills_Drill,
   (Drills_Competency=$E103)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</row>
    <row r="104" spans="2:43" x14ac:dyDescent="0.25">
      <c r="B104" s="127"/>
      <c r="C104" s="133"/>
      <c r="D104" s="55"/>
      <c r="E104" s="50"/>
      <c r="F104" s="7"/>
      <c r="G104" s="53"/>
      <c r="AA104" s="4" t="str" cm="1">
        <f t="array" ref="AA104">TRANSPOSE(_xlfn._xlws.FILTER(
   Drills_Drill,
   (Drills_Competency=$E104)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</row>
    <row r="105" spans="2:43" x14ac:dyDescent="0.25">
      <c r="B105" s="127"/>
      <c r="C105" s="133"/>
      <c r="D105" s="55"/>
      <c r="E105" s="50"/>
      <c r="F105" s="7"/>
      <c r="G105" s="53"/>
      <c r="AA105" s="4" t="str" cm="1">
        <f t="array" ref="AA105">TRANSPOSE(_xlfn._xlws.FILTER(
   Drills_Drill,
   (Drills_Competency=$E105)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</row>
    <row r="106" spans="2:43" x14ac:dyDescent="0.25">
      <c r="B106" s="127"/>
      <c r="C106" s="133"/>
      <c r="D106" s="55"/>
      <c r="E106" s="50"/>
      <c r="F106" s="7"/>
      <c r="G106" s="53"/>
      <c r="AA106" s="4" t="str" cm="1">
        <f t="array" ref="AA106">TRANSPOSE(_xlfn._xlws.FILTER(
   Drills_Drill,
   (Drills_Competency=$E106)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</row>
    <row r="107" spans="2:43" x14ac:dyDescent="0.25">
      <c r="B107" s="127"/>
      <c r="C107" s="133"/>
      <c r="D107" s="55"/>
      <c r="E107" s="50"/>
      <c r="F107" s="7"/>
      <c r="G107" s="53"/>
      <c r="AA107" s="4" t="str" cm="1">
        <f t="array" ref="AA107">TRANSPOSE(_xlfn._xlws.FILTER(
   Drills_Drill,
   (Drills_Competency=$E107)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</row>
    <row r="108" spans="2:43" x14ac:dyDescent="0.25">
      <c r="B108" s="127"/>
      <c r="C108" s="133"/>
      <c r="D108" s="55"/>
      <c r="E108" s="50"/>
      <c r="F108" s="7"/>
      <c r="G108" s="53"/>
      <c r="AA108" s="4" t="str" cm="1">
        <f t="array" ref="AA108">TRANSPOSE(_xlfn._xlws.FILTER(
   Drills_Drill,
   (Drills_Competency=$E108)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</row>
    <row r="109" spans="2:43" x14ac:dyDescent="0.25">
      <c r="B109" s="127"/>
      <c r="C109" s="133"/>
      <c r="D109" s="55"/>
      <c r="E109" s="50"/>
      <c r="F109" s="7"/>
      <c r="G109" s="53"/>
      <c r="AA109" s="4" t="str" cm="1">
        <f t="array" ref="AA109">TRANSPOSE(_xlfn._xlws.FILTER(
   Drills_Drill,
   (Drills_Competency=$E109)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</row>
    <row r="110" spans="2:43" x14ac:dyDescent="0.25">
      <c r="B110" s="127"/>
      <c r="C110" s="133"/>
      <c r="D110" s="55"/>
      <c r="E110" s="50"/>
      <c r="F110" s="7"/>
      <c r="G110" s="53"/>
      <c r="AA110" s="4" t="str" cm="1">
        <f t="array" ref="AA110">TRANSPOSE(_xlfn._xlws.FILTER(
   Drills_Drill,
   (Drills_Competency=$E110)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</row>
    <row r="111" spans="2:43" ht="15.75" thickBot="1" x14ac:dyDescent="0.3">
      <c r="B111" s="128"/>
      <c r="C111" s="134"/>
      <c r="D111" s="56"/>
      <c r="E111" s="51"/>
      <c r="F111" s="52"/>
      <c r="G111" s="54"/>
      <c r="AA111" s="4" t="str" cm="1">
        <f t="array" ref="AA111">TRANSPOSE(_xlfn._xlws.FILTER(
   Drills_Drill,
   (Drills_Competency=$E111)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</row>
    <row r="112" spans="2:43" x14ac:dyDescent="0.25">
      <c r="B112" s="126" t="s">
        <v>137</v>
      </c>
      <c r="C112" s="132">
        <f>IF(B112="","",SUM(D112:D129))</f>
        <v>0</v>
      </c>
      <c r="D112" s="55"/>
      <c r="E112" s="50"/>
      <c r="F112" s="7"/>
      <c r="G112" s="53"/>
      <c r="AA112" s="4" t="str" cm="1">
        <f t="array" ref="AA112">TRANSPOSE(_xlfn._xlws.FILTER(
   Drills_Drill,
   (Drills_Competency=$E112)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</row>
    <row r="113" spans="2:43" x14ac:dyDescent="0.25">
      <c r="B113" s="127"/>
      <c r="C113" s="133"/>
      <c r="D113" s="55"/>
      <c r="E113" s="50"/>
      <c r="F113" s="7"/>
      <c r="G113" s="53"/>
      <c r="AA113" s="4" t="str" cm="1">
        <f t="array" ref="AA113">TRANSPOSE(_xlfn._xlws.FILTER(
   Drills_Drill,
   (Drills_Competency=$E113)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</row>
    <row r="114" spans="2:43" x14ac:dyDescent="0.25">
      <c r="B114" s="127"/>
      <c r="C114" s="133"/>
      <c r="D114" s="55"/>
      <c r="E114" s="50"/>
      <c r="F114" s="7"/>
      <c r="G114" s="53"/>
      <c r="AA114" s="4" t="str" cm="1">
        <f t="array" ref="AA114">TRANSPOSE(_xlfn._xlws.FILTER(
   Drills_Drill,
   (Drills_Competency=$E114)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</row>
    <row r="115" spans="2:43" x14ac:dyDescent="0.25">
      <c r="B115" s="127"/>
      <c r="C115" s="133"/>
      <c r="D115" s="55"/>
      <c r="E115" s="50"/>
      <c r="F115" s="7"/>
      <c r="G115" s="53"/>
      <c r="AA115" s="4" t="str" cm="1">
        <f t="array" ref="AA115">TRANSPOSE(_xlfn._xlws.FILTER(
   Drills_Drill,
   (Drills_Competency=$E115)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</row>
    <row r="116" spans="2:43" x14ac:dyDescent="0.25">
      <c r="B116" s="127"/>
      <c r="C116" s="133"/>
      <c r="D116" s="55"/>
      <c r="E116" s="50"/>
      <c r="F116" s="7"/>
      <c r="G116" s="53"/>
      <c r="AA116" s="4" t="str" cm="1">
        <f t="array" ref="AA116">TRANSPOSE(_xlfn._xlws.FILTER(
   Drills_Drill,
   (Drills_Competency=$E116)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</row>
    <row r="117" spans="2:43" x14ac:dyDescent="0.25">
      <c r="B117" s="127"/>
      <c r="C117" s="133"/>
      <c r="D117" s="55"/>
      <c r="E117" s="50"/>
      <c r="F117" s="7"/>
      <c r="G117" s="53"/>
      <c r="AA117" s="4" t="str" cm="1">
        <f t="array" ref="AA117">TRANSPOSE(_xlfn._xlws.FILTER(
   Drills_Drill,
   (Drills_Competency=$E117)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</row>
    <row r="118" spans="2:43" x14ac:dyDescent="0.25">
      <c r="B118" s="127"/>
      <c r="C118" s="133"/>
      <c r="D118" s="55"/>
      <c r="E118" s="50"/>
      <c r="F118" s="7"/>
      <c r="G118" s="53"/>
      <c r="AA118" s="4" t="str" cm="1">
        <f t="array" ref="AA118">TRANSPOSE(_xlfn._xlws.FILTER(
   Drills_Drill,
   (Drills_Competency=$E118)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</row>
    <row r="119" spans="2:43" x14ac:dyDescent="0.25">
      <c r="B119" s="127"/>
      <c r="C119" s="133"/>
      <c r="D119" s="55"/>
      <c r="E119" s="50"/>
      <c r="F119" s="7"/>
      <c r="G119" s="53"/>
      <c r="AA119" s="4" t="str" cm="1">
        <f t="array" ref="AA119">TRANSPOSE(_xlfn._xlws.FILTER(
   Drills_Drill,
   (Drills_Competency=$E119)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</row>
    <row r="120" spans="2:43" x14ac:dyDescent="0.25">
      <c r="B120" s="127"/>
      <c r="C120" s="133"/>
      <c r="D120" s="55"/>
      <c r="E120" s="50"/>
      <c r="F120" s="7"/>
      <c r="G120" s="53"/>
      <c r="AA120" s="4" t="str" cm="1">
        <f t="array" ref="AA120">TRANSPOSE(_xlfn._xlws.FILTER(
   Drills_Drill,
   (Drills_Competency=$E120)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</row>
    <row r="121" spans="2:43" x14ac:dyDescent="0.25">
      <c r="B121" s="127"/>
      <c r="C121" s="133"/>
      <c r="D121" s="55"/>
      <c r="E121" s="50"/>
      <c r="F121" s="7"/>
      <c r="G121" s="53"/>
      <c r="AA121" s="4" t="str" cm="1">
        <f t="array" ref="AA121">TRANSPOSE(_xlfn._xlws.FILTER(
   Drills_Drill,
   (Drills_Competency=$E121)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</row>
    <row r="122" spans="2:43" x14ac:dyDescent="0.25">
      <c r="B122" s="127"/>
      <c r="C122" s="133"/>
      <c r="D122" s="55"/>
      <c r="E122" s="50"/>
      <c r="F122" s="7"/>
      <c r="G122" s="53"/>
      <c r="AA122" s="4" t="str" cm="1">
        <f t="array" ref="AA122">TRANSPOSE(_xlfn._xlws.FILTER(
   Drills_Drill,
   (Drills_Competency=$E122)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</row>
    <row r="123" spans="2:43" x14ac:dyDescent="0.25">
      <c r="B123" s="127"/>
      <c r="C123" s="133"/>
      <c r="D123" s="55"/>
      <c r="E123" s="50"/>
      <c r="F123" s="7"/>
      <c r="G123" s="53"/>
      <c r="AA123" s="4" t="str" cm="1">
        <f t="array" ref="AA123">TRANSPOSE(_xlfn._xlws.FILTER(
   Drills_Drill,
   (Drills_Competency=$E123)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</row>
    <row r="124" spans="2:43" x14ac:dyDescent="0.25">
      <c r="B124" s="127"/>
      <c r="C124" s="133"/>
      <c r="D124" s="55"/>
      <c r="E124" s="50"/>
      <c r="F124" s="7"/>
      <c r="G124" s="53"/>
      <c r="AA124" s="4" t="str" cm="1">
        <f t="array" ref="AA124">TRANSPOSE(_xlfn._xlws.FILTER(
   Drills_Drill,
   (Drills_Competency=$E124)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</row>
    <row r="125" spans="2:43" x14ac:dyDescent="0.25">
      <c r="B125" s="127"/>
      <c r="C125" s="133"/>
      <c r="D125" s="55"/>
      <c r="E125" s="50"/>
      <c r="F125" s="7"/>
      <c r="G125" s="53"/>
      <c r="AA125" s="4" t="str" cm="1">
        <f t="array" ref="AA125">TRANSPOSE(_xlfn._xlws.FILTER(
   Drills_Drill,
   (Drills_Competency=$E125)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</row>
    <row r="126" spans="2:43" x14ac:dyDescent="0.25">
      <c r="B126" s="127"/>
      <c r="C126" s="133"/>
      <c r="D126" s="55"/>
      <c r="E126" s="50"/>
      <c r="F126" s="7"/>
      <c r="G126" s="53"/>
      <c r="AA126" s="4" t="str" cm="1">
        <f t="array" ref="AA126">TRANSPOSE(_xlfn._xlws.FILTER(
   Drills_Drill,
   (Drills_Competency=$E126)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</row>
    <row r="127" spans="2:43" x14ac:dyDescent="0.25">
      <c r="B127" s="127"/>
      <c r="C127" s="133"/>
      <c r="D127" s="55"/>
      <c r="E127" s="50"/>
      <c r="F127" s="7"/>
      <c r="G127" s="53"/>
      <c r="AA127" s="4" t="str" cm="1">
        <f t="array" ref="AA127">TRANSPOSE(_xlfn._xlws.FILTER(
   Drills_Drill,
   (Drills_Competency=$E127)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</row>
    <row r="128" spans="2:43" x14ac:dyDescent="0.25">
      <c r="B128" s="127"/>
      <c r="C128" s="133"/>
      <c r="D128" s="55"/>
      <c r="E128" s="50"/>
      <c r="F128" s="7"/>
      <c r="G128" s="53"/>
      <c r="AA128" s="4" t="str" cm="1">
        <f t="array" ref="AA128">TRANSPOSE(_xlfn._xlws.FILTER(
   Drills_Drill,
   (Drills_Competency=$E128)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</row>
    <row r="129" spans="2:43" ht="15.75" thickBot="1" x14ac:dyDescent="0.3">
      <c r="B129" s="128"/>
      <c r="C129" s="134"/>
      <c r="D129" s="56"/>
      <c r="E129" s="51"/>
      <c r="F129" s="52"/>
      <c r="G129" s="54"/>
      <c r="AA129" s="4" t="str" cm="1">
        <f t="array" ref="AA129">TRANSPOSE(_xlfn._xlws.FILTER(
   Drills_Drill,
   (Drills_Competency=$E129)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</row>
    <row r="130" spans="2:43" x14ac:dyDescent="0.25">
      <c r="B130" s="126" t="s">
        <v>138</v>
      </c>
      <c r="C130" s="132">
        <f>IF(B130="","",SUM(D130:D147))</f>
        <v>0</v>
      </c>
      <c r="D130" s="55"/>
      <c r="E130" s="50"/>
      <c r="F130" s="7"/>
      <c r="G130" s="53"/>
      <c r="AA130" s="4" t="str" cm="1">
        <f t="array" ref="AA130">TRANSPOSE(_xlfn._xlws.FILTER(
   Drills_Drill,
   (Drills_Competency=$E130)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</row>
    <row r="131" spans="2:43" x14ac:dyDescent="0.25">
      <c r="B131" s="127"/>
      <c r="C131" s="133"/>
      <c r="D131" s="55"/>
      <c r="E131" s="50"/>
      <c r="F131" s="7"/>
      <c r="G131" s="53"/>
      <c r="AA131" s="4" t="str" cm="1">
        <f t="array" ref="AA131">TRANSPOSE(_xlfn._xlws.FILTER(
   Drills_Drill,
   (Drills_Competency=$E131)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</row>
    <row r="132" spans="2:43" x14ac:dyDescent="0.25">
      <c r="B132" s="127"/>
      <c r="C132" s="133"/>
      <c r="D132" s="55"/>
      <c r="E132" s="50"/>
      <c r="F132" s="7"/>
      <c r="G132" s="53"/>
      <c r="AA132" s="4" t="str" cm="1">
        <f t="array" ref="AA132">TRANSPOSE(_xlfn._xlws.FILTER(
   Drills_Drill,
   (Drills_Competency=$E132)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</row>
    <row r="133" spans="2:43" x14ac:dyDescent="0.25">
      <c r="B133" s="127"/>
      <c r="C133" s="133"/>
      <c r="D133" s="55"/>
      <c r="E133" s="50"/>
      <c r="F133" s="7"/>
      <c r="G133" s="53"/>
      <c r="AA133" s="4" t="str" cm="1">
        <f t="array" ref="AA133">TRANSPOSE(_xlfn._xlws.FILTER(
   Drills_Drill,
   (Drills_Competency=$E133)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</row>
    <row r="134" spans="2:43" x14ac:dyDescent="0.25">
      <c r="B134" s="127"/>
      <c r="C134" s="133"/>
      <c r="D134" s="55"/>
      <c r="E134" s="50"/>
      <c r="F134" s="7"/>
      <c r="G134" s="53"/>
      <c r="AA134" s="4" t="str" cm="1">
        <f t="array" ref="AA134">TRANSPOSE(_xlfn._xlws.FILTER(
   Drills_Drill,
   (Drills_Competency=$E134)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</row>
    <row r="135" spans="2:43" x14ac:dyDescent="0.25">
      <c r="B135" s="127"/>
      <c r="C135" s="133"/>
      <c r="D135" s="55"/>
      <c r="E135" s="50"/>
      <c r="F135" s="7"/>
      <c r="G135" s="53"/>
      <c r="AA135" s="4" t="str" cm="1">
        <f t="array" ref="AA135">TRANSPOSE(_xlfn._xlws.FILTER(
   Drills_Drill,
   (Drills_Competency=$E135)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</row>
    <row r="136" spans="2:43" x14ac:dyDescent="0.25">
      <c r="B136" s="127"/>
      <c r="C136" s="133"/>
      <c r="D136" s="55"/>
      <c r="E136" s="50"/>
      <c r="F136" s="7"/>
      <c r="G136" s="53"/>
      <c r="AA136" s="4" t="str" cm="1">
        <f t="array" ref="AA136">TRANSPOSE(_xlfn._xlws.FILTER(
   Drills_Drill,
   (Drills_Competency=$E136)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</row>
    <row r="137" spans="2:43" x14ac:dyDescent="0.25">
      <c r="B137" s="127"/>
      <c r="C137" s="133"/>
      <c r="D137" s="55"/>
      <c r="E137" s="50"/>
      <c r="F137" s="7"/>
      <c r="G137" s="53"/>
      <c r="AA137" s="4" t="str" cm="1">
        <f t="array" ref="AA137">TRANSPOSE(_xlfn._xlws.FILTER(
   Drills_Drill,
   (Drills_Competency=$E137)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</row>
    <row r="138" spans="2:43" x14ac:dyDescent="0.25">
      <c r="B138" s="127"/>
      <c r="C138" s="133"/>
      <c r="D138" s="55"/>
      <c r="E138" s="50"/>
      <c r="F138" s="7"/>
      <c r="G138" s="53"/>
      <c r="AA138" s="4" t="str" cm="1">
        <f t="array" ref="AA138">TRANSPOSE(_xlfn._xlws.FILTER(
   Drills_Drill,
   (Drills_Competency=$E138)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</row>
    <row r="139" spans="2:43" x14ac:dyDescent="0.25">
      <c r="B139" s="127"/>
      <c r="C139" s="133"/>
      <c r="D139" s="55"/>
      <c r="E139" s="50"/>
      <c r="F139" s="7"/>
      <c r="G139" s="53"/>
      <c r="AA139" s="4" t="str" cm="1">
        <f t="array" ref="AA139">TRANSPOSE(_xlfn._xlws.FILTER(
   Drills_Drill,
   (Drills_Competency=$E139)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</row>
    <row r="140" spans="2:43" x14ac:dyDescent="0.25">
      <c r="B140" s="127"/>
      <c r="C140" s="133"/>
      <c r="D140" s="55"/>
      <c r="E140" s="50"/>
      <c r="F140" s="7"/>
      <c r="G140" s="53"/>
      <c r="AA140" s="4" t="str" cm="1">
        <f t="array" ref="AA140">TRANSPOSE(_xlfn._xlws.FILTER(
   Drills_Drill,
   (Drills_Competency=$E140)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</row>
    <row r="141" spans="2:43" x14ac:dyDescent="0.25">
      <c r="B141" s="127"/>
      <c r="C141" s="133"/>
      <c r="D141" s="55"/>
      <c r="E141" s="50"/>
      <c r="F141" s="7"/>
      <c r="G141" s="53"/>
      <c r="AA141" s="4" t="str" cm="1">
        <f t="array" ref="AA141">TRANSPOSE(_xlfn._xlws.FILTER(
   Drills_Drill,
   (Drills_Competency=$E141)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</row>
    <row r="142" spans="2:43" x14ac:dyDescent="0.25">
      <c r="B142" s="127"/>
      <c r="C142" s="133"/>
      <c r="D142" s="55"/>
      <c r="E142" s="50"/>
      <c r="F142" s="7"/>
      <c r="G142" s="53"/>
      <c r="AA142" s="4" t="str" cm="1">
        <f t="array" ref="AA142">TRANSPOSE(_xlfn._xlws.FILTER(
   Drills_Drill,
   (Drills_Competency=$E142)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</row>
    <row r="143" spans="2:43" x14ac:dyDescent="0.25">
      <c r="B143" s="127"/>
      <c r="C143" s="133"/>
      <c r="D143" s="55"/>
      <c r="E143" s="50"/>
      <c r="F143" s="7"/>
      <c r="G143" s="53"/>
      <c r="AA143" s="4" t="str" cm="1">
        <f t="array" ref="AA143">TRANSPOSE(_xlfn._xlws.FILTER(
   Drills_Drill,
   (Drills_Competency=$E143)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</row>
    <row r="144" spans="2:43" x14ac:dyDescent="0.25">
      <c r="B144" s="127"/>
      <c r="C144" s="133"/>
      <c r="D144" s="55"/>
      <c r="E144" s="50"/>
      <c r="F144" s="7"/>
      <c r="G144" s="53"/>
      <c r="AA144" s="4" t="str" cm="1">
        <f t="array" ref="AA144">TRANSPOSE(_xlfn._xlws.FILTER(
   Drills_Drill,
   (Drills_Competency=$E144)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</row>
    <row r="145" spans="2:43" x14ac:dyDescent="0.25">
      <c r="B145" s="127"/>
      <c r="C145" s="133"/>
      <c r="D145" s="55"/>
      <c r="E145" s="50"/>
      <c r="F145" s="7"/>
      <c r="G145" s="53"/>
      <c r="AA145" s="4" t="str" cm="1">
        <f t="array" ref="AA145">TRANSPOSE(_xlfn._xlws.FILTER(
   Drills_Drill,
   (Drills_Competency=$E145)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</row>
    <row r="146" spans="2:43" x14ac:dyDescent="0.25">
      <c r="B146" s="127"/>
      <c r="C146" s="133"/>
      <c r="D146" s="55"/>
      <c r="E146" s="50"/>
      <c r="F146" s="7"/>
      <c r="G146" s="53"/>
      <c r="AA146" s="4" t="str" cm="1">
        <f t="array" ref="AA146">TRANSPOSE(_xlfn._xlws.FILTER(
   Drills_Drill,
   (Drills_Competency=$E146)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</row>
    <row r="147" spans="2:43" ht="15.75" thickBot="1" x14ac:dyDescent="0.3">
      <c r="B147" s="128"/>
      <c r="C147" s="134"/>
      <c r="D147" s="56"/>
      <c r="E147" s="51"/>
      <c r="F147" s="52"/>
      <c r="G147" s="54"/>
      <c r="AA147" s="4" t="str" cm="1">
        <f t="array" ref="AA147">TRANSPOSE(_xlfn._xlws.FILTER(
   Drills_Drill,
   (Drills_Competency=$E147)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</row>
    <row r="148" spans="2:43" x14ac:dyDescent="0.25">
      <c r="B148" s="126" t="s">
        <v>139</v>
      </c>
      <c r="C148" s="132">
        <f>IF(B148="","",SUM(D148:D165))</f>
        <v>0</v>
      </c>
      <c r="D148" s="55"/>
      <c r="E148" s="50"/>
      <c r="F148" s="7"/>
      <c r="G148" s="53"/>
      <c r="AA148" s="4" t="str" cm="1">
        <f t="array" ref="AA148">TRANSPOSE(_xlfn._xlws.FILTER(
   Drills_Drill,
   (Drills_Competency=$E148)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</row>
    <row r="149" spans="2:43" x14ac:dyDescent="0.25">
      <c r="B149" s="127"/>
      <c r="C149" s="133"/>
      <c r="D149" s="55"/>
      <c r="E149" s="50"/>
      <c r="F149" s="7"/>
      <c r="G149" s="53"/>
      <c r="AA149" s="4" t="str" cm="1">
        <f t="array" ref="AA149">TRANSPOSE(_xlfn._xlws.FILTER(
   Drills_Drill,
   (Drills_Competency=$E149)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</row>
    <row r="150" spans="2:43" x14ac:dyDescent="0.25">
      <c r="B150" s="127"/>
      <c r="C150" s="133"/>
      <c r="D150" s="55"/>
      <c r="E150" s="50"/>
      <c r="F150" s="7"/>
      <c r="G150" s="53"/>
      <c r="AA150" s="4" t="str" cm="1">
        <f t="array" ref="AA150">TRANSPOSE(_xlfn._xlws.FILTER(
   Drills_Drill,
   (Drills_Competency=$E150)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</row>
    <row r="151" spans="2:43" x14ac:dyDescent="0.25">
      <c r="B151" s="127"/>
      <c r="C151" s="133"/>
      <c r="D151" s="55"/>
      <c r="E151" s="50"/>
      <c r="F151" s="7"/>
      <c r="G151" s="53"/>
      <c r="AA151" s="4" t="str" cm="1">
        <f t="array" ref="AA151">TRANSPOSE(_xlfn._xlws.FILTER(
   Drills_Drill,
   (Drills_Competency=$E151)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</row>
    <row r="152" spans="2:43" x14ac:dyDescent="0.25">
      <c r="B152" s="127"/>
      <c r="C152" s="133"/>
      <c r="D152" s="55"/>
      <c r="E152" s="50"/>
      <c r="F152" s="7"/>
      <c r="G152" s="53"/>
      <c r="AA152" s="4" t="str" cm="1">
        <f t="array" ref="AA152">TRANSPOSE(_xlfn._xlws.FILTER(
   Drills_Drill,
   (Drills_Competency=$E152)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</row>
    <row r="153" spans="2:43" x14ac:dyDescent="0.25">
      <c r="B153" s="127"/>
      <c r="C153" s="133"/>
      <c r="D153" s="55"/>
      <c r="E153" s="50"/>
      <c r="F153" s="7"/>
      <c r="G153" s="53"/>
      <c r="AA153" s="4" t="str" cm="1">
        <f t="array" ref="AA153">TRANSPOSE(_xlfn._xlws.FILTER(
   Drills_Drill,
   (Drills_Competency=$E153)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</row>
    <row r="154" spans="2:43" x14ac:dyDescent="0.25">
      <c r="B154" s="127"/>
      <c r="C154" s="133"/>
      <c r="D154" s="55"/>
      <c r="E154" s="50"/>
      <c r="F154" s="7"/>
      <c r="G154" s="53"/>
      <c r="AA154" s="4" t="str" cm="1">
        <f t="array" ref="AA154">TRANSPOSE(_xlfn._xlws.FILTER(
   Drills_Drill,
   (Drills_Competency=$E154)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</row>
    <row r="155" spans="2:43" x14ac:dyDescent="0.25">
      <c r="B155" s="127"/>
      <c r="C155" s="133"/>
      <c r="D155" s="55"/>
      <c r="E155" s="50"/>
      <c r="F155" s="7"/>
      <c r="G155" s="53"/>
      <c r="AA155" s="4" t="str" cm="1">
        <f t="array" ref="AA155">TRANSPOSE(_xlfn._xlws.FILTER(
   Drills_Drill,
   (Drills_Competency=$E155)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</row>
    <row r="156" spans="2:43" x14ac:dyDescent="0.25">
      <c r="B156" s="127"/>
      <c r="C156" s="133"/>
      <c r="D156" s="55"/>
      <c r="E156" s="50"/>
      <c r="F156" s="7"/>
      <c r="G156" s="53"/>
      <c r="AA156" s="4" t="str" cm="1">
        <f t="array" ref="AA156">TRANSPOSE(_xlfn._xlws.FILTER(
   Drills_Drill,
   (Drills_Competency=$E156)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</row>
    <row r="157" spans="2:43" x14ac:dyDescent="0.25">
      <c r="B157" s="127"/>
      <c r="C157" s="133"/>
      <c r="D157" s="55"/>
      <c r="E157" s="50"/>
      <c r="F157" s="7"/>
      <c r="G157" s="53"/>
      <c r="AA157" s="4" t="str" cm="1">
        <f t="array" ref="AA157">TRANSPOSE(_xlfn._xlws.FILTER(
   Drills_Drill,
   (Drills_Competency=$E157)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</row>
    <row r="158" spans="2:43" x14ac:dyDescent="0.25">
      <c r="B158" s="127"/>
      <c r="C158" s="133"/>
      <c r="D158" s="55"/>
      <c r="E158" s="50"/>
      <c r="F158" s="7"/>
      <c r="G158" s="53"/>
      <c r="AA158" s="4" t="str" cm="1">
        <f t="array" ref="AA158">TRANSPOSE(_xlfn._xlws.FILTER(
   Drills_Drill,
   (Drills_Competency=$E158)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</row>
    <row r="159" spans="2:43" x14ac:dyDescent="0.25">
      <c r="B159" s="127"/>
      <c r="C159" s="133"/>
      <c r="D159" s="55"/>
      <c r="E159" s="50"/>
      <c r="F159" s="7"/>
      <c r="G159" s="53"/>
      <c r="AA159" s="4" t="str" cm="1">
        <f t="array" ref="AA159">TRANSPOSE(_xlfn._xlws.FILTER(
   Drills_Drill,
   (Drills_Competency=$E159)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</row>
    <row r="160" spans="2:43" x14ac:dyDescent="0.25">
      <c r="B160" s="127"/>
      <c r="C160" s="133"/>
      <c r="D160" s="55"/>
      <c r="E160" s="50"/>
      <c r="F160" s="7"/>
      <c r="G160" s="53"/>
      <c r="AA160" s="4" t="str" cm="1">
        <f t="array" ref="AA160">TRANSPOSE(_xlfn._xlws.FILTER(
   Drills_Drill,
   (Drills_Competency=$E160)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</row>
    <row r="161" spans="2:43" x14ac:dyDescent="0.25">
      <c r="B161" s="127"/>
      <c r="C161" s="133"/>
      <c r="D161" s="55"/>
      <c r="E161" s="50"/>
      <c r="F161" s="7"/>
      <c r="G161" s="53"/>
      <c r="AA161" s="4" t="str" cm="1">
        <f t="array" ref="AA161">TRANSPOSE(_xlfn._xlws.FILTER(
   Drills_Drill,
   (Drills_Competency=$E161)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</row>
    <row r="162" spans="2:43" x14ac:dyDescent="0.25">
      <c r="B162" s="127"/>
      <c r="C162" s="133"/>
      <c r="D162" s="55"/>
      <c r="E162" s="50"/>
      <c r="F162" s="7"/>
      <c r="G162" s="53"/>
      <c r="AA162" s="4" t="str" cm="1">
        <f t="array" ref="AA162">TRANSPOSE(_xlfn._xlws.FILTER(
   Drills_Drill,
   (Drills_Competency=$E162)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</row>
    <row r="163" spans="2:43" x14ac:dyDescent="0.25">
      <c r="B163" s="127"/>
      <c r="C163" s="133"/>
      <c r="D163" s="55"/>
      <c r="E163" s="50"/>
      <c r="F163" s="7"/>
      <c r="G163" s="53"/>
      <c r="AA163" s="4" t="str" cm="1">
        <f t="array" ref="AA163">TRANSPOSE(_xlfn._xlws.FILTER(
   Drills_Drill,
   (Drills_Competency=$E163)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</row>
    <row r="164" spans="2:43" x14ac:dyDescent="0.25">
      <c r="B164" s="127"/>
      <c r="C164" s="133"/>
      <c r="D164" s="55"/>
      <c r="E164" s="50"/>
      <c r="F164" s="7"/>
      <c r="G164" s="53"/>
      <c r="AA164" s="4" t="str" cm="1">
        <f t="array" ref="AA164">TRANSPOSE(_xlfn._xlws.FILTER(
   Drills_Drill,
   (Drills_Competency=$E164)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</row>
    <row r="165" spans="2:43" ht="15.75" thickBot="1" x14ac:dyDescent="0.3">
      <c r="B165" s="128"/>
      <c r="C165" s="134"/>
      <c r="D165" s="56"/>
      <c r="E165" s="51"/>
      <c r="F165" s="52"/>
      <c r="G165" s="54"/>
      <c r="AA165" s="4" t="str" cm="1">
        <f t="array" ref="AA165">TRANSPOSE(_xlfn._xlws.FILTER(
   Drills_Drill,
   (Drills_Competency=$E165)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</row>
    <row r="166" spans="2:43" x14ac:dyDescent="0.25">
      <c r="B166" s="126" t="s">
        <v>140</v>
      </c>
      <c r="C166" s="132">
        <f>IF(B166="","",SUM(D166:D183))</f>
        <v>0</v>
      </c>
      <c r="D166" s="55"/>
      <c r="E166" s="50"/>
      <c r="F166" s="7"/>
      <c r="G166" s="53"/>
      <c r="AA166" s="4" t="str" cm="1">
        <f t="array" ref="AA166">TRANSPOSE(_xlfn._xlws.FILTER(
   Drills_Drill,
   (Drills_Competency=$E166)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</row>
    <row r="167" spans="2:43" x14ac:dyDescent="0.25">
      <c r="B167" s="127"/>
      <c r="C167" s="133"/>
      <c r="D167" s="55"/>
      <c r="E167" s="50"/>
      <c r="F167" s="7"/>
      <c r="G167" s="53"/>
      <c r="AA167" s="4" t="str" cm="1">
        <f t="array" ref="AA167">TRANSPOSE(_xlfn._xlws.FILTER(
   Drills_Drill,
   (Drills_Competency=$E167)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</row>
    <row r="168" spans="2:43" x14ac:dyDescent="0.25">
      <c r="B168" s="127"/>
      <c r="C168" s="133"/>
      <c r="D168" s="55"/>
      <c r="E168" s="50"/>
      <c r="F168" s="7"/>
      <c r="G168" s="53"/>
      <c r="AA168" s="4" t="str" cm="1">
        <f t="array" ref="AA168">TRANSPOSE(_xlfn._xlws.FILTER(
   Drills_Drill,
   (Drills_Competency=$E168)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</row>
    <row r="169" spans="2:43" x14ac:dyDescent="0.25">
      <c r="B169" s="127"/>
      <c r="C169" s="133"/>
      <c r="D169" s="55"/>
      <c r="E169" s="50"/>
      <c r="F169" s="7"/>
      <c r="G169" s="53"/>
      <c r="AA169" s="4" t="str" cm="1">
        <f t="array" ref="AA169">TRANSPOSE(_xlfn._xlws.FILTER(
   Drills_Drill,
   (Drills_Competency=$E169)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</row>
    <row r="170" spans="2:43" x14ac:dyDescent="0.25">
      <c r="B170" s="127"/>
      <c r="C170" s="133"/>
      <c r="D170" s="55"/>
      <c r="E170" s="50"/>
      <c r="F170" s="7"/>
      <c r="G170" s="53"/>
      <c r="AA170" s="4" t="str" cm="1">
        <f t="array" ref="AA170">TRANSPOSE(_xlfn._xlws.FILTER(
   Drills_Drill,
   (Drills_Competency=$E170)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</row>
    <row r="171" spans="2:43" x14ac:dyDescent="0.25">
      <c r="B171" s="127"/>
      <c r="C171" s="133"/>
      <c r="D171" s="55"/>
      <c r="E171" s="50"/>
      <c r="F171" s="7"/>
      <c r="G171" s="53"/>
      <c r="AA171" s="4" t="str" cm="1">
        <f t="array" ref="AA171">TRANSPOSE(_xlfn._xlws.FILTER(
   Drills_Drill,
   (Drills_Competency=$E171)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</row>
    <row r="172" spans="2:43" x14ac:dyDescent="0.25">
      <c r="B172" s="127"/>
      <c r="C172" s="133"/>
      <c r="D172" s="55"/>
      <c r="E172" s="50"/>
      <c r="F172" s="7"/>
      <c r="G172" s="53"/>
      <c r="AA172" s="4" t="str" cm="1">
        <f t="array" ref="AA172">TRANSPOSE(_xlfn._xlws.FILTER(
   Drills_Drill,
   (Drills_Competency=$E172)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</row>
    <row r="173" spans="2:43" x14ac:dyDescent="0.25">
      <c r="B173" s="127"/>
      <c r="C173" s="133"/>
      <c r="D173" s="55"/>
      <c r="E173" s="50"/>
      <c r="F173" s="7"/>
      <c r="G173" s="53"/>
      <c r="AA173" s="4" t="str" cm="1">
        <f t="array" ref="AA173">TRANSPOSE(_xlfn._xlws.FILTER(
   Drills_Drill,
   (Drills_Competency=$E173)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</row>
    <row r="174" spans="2:43" x14ac:dyDescent="0.25">
      <c r="B174" s="127"/>
      <c r="C174" s="133"/>
      <c r="D174" s="55"/>
      <c r="E174" s="50"/>
      <c r="F174" s="7"/>
      <c r="G174" s="53"/>
      <c r="AA174" s="4" t="str" cm="1">
        <f t="array" ref="AA174">TRANSPOSE(_xlfn._xlws.FILTER(
   Drills_Drill,
   (Drills_Competency=$E174)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</row>
    <row r="175" spans="2:43" x14ac:dyDescent="0.25">
      <c r="B175" s="127"/>
      <c r="C175" s="133"/>
      <c r="D175" s="55"/>
      <c r="E175" s="50"/>
      <c r="F175" s="7"/>
      <c r="G175" s="53"/>
      <c r="AA175" s="4" t="str" cm="1">
        <f t="array" ref="AA175">TRANSPOSE(_xlfn._xlws.FILTER(
   Drills_Drill,
   (Drills_Competency=$E175)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</row>
    <row r="176" spans="2:43" x14ac:dyDescent="0.25">
      <c r="B176" s="127"/>
      <c r="C176" s="133"/>
      <c r="D176" s="55"/>
      <c r="E176" s="50"/>
      <c r="F176" s="7"/>
      <c r="G176" s="53"/>
      <c r="AA176" s="4" t="str" cm="1">
        <f t="array" ref="AA176">TRANSPOSE(_xlfn._xlws.FILTER(
   Drills_Drill,
   (Drills_Competency=$E176)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</row>
    <row r="177" spans="2:43" x14ac:dyDescent="0.25">
      <c r="B177" s="127"/>
      <c r="C177" s="133"/>
      <c r="D177" s="55"/>
      <c r="E177" s="50"/>
      <c r="F177" s="7"/>
      <c r="G177" s="53"/>
      <c r="AA177" s="4" t="str" cm="1">
        <f t="array" ref="AA177">TRANSPOSE(_xlfn._xlws.FILTER(
   Drills_Drill,
   (Drills_Competency=$E177)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</row>
    <row r="178" spans="2:43" x14ac:dyDescent="0.25">
      <c r="B178" s="127"/>
      <c r="C178" s="133"/>
      <c r="D178" s="55"/>
      <c r="E178" s="50"/>
      <c r="F178" s="7"/>
      <c r="G178" s="53"/>
      <c r="AA178" s="4" t="str" cm="1">
        <f t="array" ref="AA178">TRANSPOSE(_xlfn._xlws.FILTER(
   Drills_Drill,
   (Drills_Competency=$E178)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</row>
    <row r="179" spans="2:43" x14ac:dyDescent="0.25">
      <c r="B179" s="127"/>
      <c r="C179" s="133"/>
      <c r="D179" s="55"/>
      <c r="E179" s="50"/>
      <c r="F179" s="7"/>
      <c r="G179" s="53"/>
      <c r="AA179" s="4" t="str" cm="1">
        <f t="array" ref="AA179">TRANSPOSE(_xlfn._xlws.FILTER(
   Drills_Drill,
   (Drills_Competency=$E179)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</row>
    <row r="180" spans="2:43" x14ac:dyDescent="0.25">
      <c r="B180" s="127"/>
      <c r="C180" s="133"/>
      <c r="D180" s="55"/>
      <c r="E180" s="50"/>
      <c r="F180" s="7"/>
      <c r="G180" s="53"/>
      <c r="AA180" s="4" t="str" cm="1">
        <f t="array" ref="AA180">TRANSPOSE(_xlfn._xlws.FILTER(
   Drills_Drill,
   (Drills_Competency=$E180)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</row>
    <row r="181" spans="2:43" x14ac:dyDescent="0.25">
      <c r="B181" s="127"/>
      <c r="C181" s="133"/>
      <c r="D181" s="55"/>
      <c r="E181" s="50"/>
      <c r="F181" s="7"/>
      <c r="G181" s="53"/>
      <c r="AA181" s="4" t="str" cm="1">
        <f t="array" ref="AA181">TRANSPOSE(_xlfn._xlws.FILTER(
   Drills_Drill,
   (Drills_Competency=$E181)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</row>
    <row r="182" spans="2:43" x14ac:dyDescent="0.25">
      <c r="B182" s="127"/>
      <c r="C182" s="133"/>
      <c r="D182" s="55"/>
      <c r="E182" s="50"/>
      <c r="F182" s="7"/>
      <c r="G182" s="53"/>
      <c r="AA182" s="4" t="str" cm="1">
        <f t="array" ref="AA182">TRANSPOSE(_xlfn._xlws.FILTER(
   Drills_Drill,
   (Drills_Competency=$E182)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</row>
    <row r="183" spans="2:43" ht="15.75" thickBot="1" x14ac:dyDescent="0.3">
      <c r="B183" s="128"/>
      <c r="C183" s="134"/>
      <c r="D183" s="56"/>
      <c r="E183" s="51"/>
      <c r="F183" s="52"/>
      <c r="G183" s="54"/>
      <c r="AA183" s="4" t="str" cm="1">
        <f t="array" ref="AA183">TRANSPOSE(_xlfn._xlws.FILTER(
   Drills_Drill,
   (Drills_Competency=$E183)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</row>
    <row r="184" spans="2:43" x14ac:dyDescent="0.25">
      <c r="B184" s="126" t="s">
        <v>141</v>
      </c>
      <c r="C184" s="132">
        <f>IF(B184="","",SUM(D184:D201))</f>
        <v>0</v>
      </c>
      <c r="D184" s="55"/>
      <c r="E184" s="50"/>
      <c r="F184" s="7"/>
      <c r="G184" s="53"/>
      <c r="AA184" s="4" t="str" cm="1">
        <f t="array" ref="AA184">TRANSPOSE(_xlfn._xlws.FILTER(
   Drills_Drill,
   (Drills_Competency=$E184)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</row>
    <row r="185" spans="2:43" x14ac:dyDescent="0.25">
      <c r="B185" s="127"/>
      <c r="C185" s="133"/>
      <c r="D185" s="55"/>
      <c r="E185" s="50"/>
      <c r="F185" s="7"/>
      <c r="G185" s="53"/>
      <c r="AA185" s="4" t="str" cm="1">
        <f t="array" ref="AA185">TRANSPOSE(_xlfn._xlws.FILTER(
   Drills_Drill,
   (Drills_Competency=$E185)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</row>
    <row r="186" spans="2:43" x14ac:dyDescent="0.25">
      <c r="B186" s="127"/>
      <c r="C186" s="133"/>
      <c r="D186" s="55"/>
      <c r="E186" s="50"/>
      <c r="F186" s="7"/>
      <c r="G186" s="53"/>
      <c r="AA186" s="4" t="str" cm="1">
        <f t="array" ref="AA186">TRANSPOSE(_xlfn._xlws.FILTER(
   Drills_Drill,
   (Drills_Competency=$E186)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</row>
    <row r="187" spans="2:43" x14ac:dyDescent="0.25">
      <c r="B187" s="127"/>
      <c r="C187" s="133"/>
      <c r="D187" s="55"/>
      <c r="E187" s="50"/>
      <c r="F187" s="7"/>
      <c r="G187" s="53"/>
      <c r="AA187" s="4" t="str" cm="1">
        <f t="array" ref="AA187">TRANSPOSE(_xlfn._xlws.FILTER(
   Drills_Drill,
   (Drills_Competency=$E187)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</row>
    <row r="188" spans="2:43" x14ac:dyDescent="0.25">
      <c r="B188" s="127"/>
      <c r="C188" s="133"/>
      <c r="D188" s="55"/>
      <c r="E188" s="50"/>
      <c r="F188" s="7"/>
      <c r="G188" s="53"/>
      <c r="AA188" s="4" t="str" cm="1">
        <f t="array" ref="AA188">TRANSPOSE(_xlfn._xlws.FILTER(
   Drills_Drill,
   (Drills_Competency=$E188)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</row>
    <row r="189" spans="2:43" x14ac:dyDescent="0.25">
      <c r="B189" s="127"/>
      <c r="C189" s="133"/>
      <c r="D189" s="55"/>
      <c r="E189" s="50"/>
      <c r="F189" s="7"/>
      <c r="G189" s="53"/>
      <c r="AA189" s="4" t="str" cm="1">
        <f t="array" ref="AA189">TRANSPOSE(_xlfn._xlws.FILTER(
   Drills_Drill,
   (Drills_Competency=$E189)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</row>
    <row r="190" spans="2:43" x14ac:dyDescent="0.25">
      <c r="B190" s="127"/>
      <c r="C190" s="133"/>
      <c r="D190" s="55"/>
      <c r="E190" s="50"/>
      <c r="F190" s="7"/>
      <c r="G190" s="53"/>
      <c r="AA190" s="4" t="str" cm="1">
        <f t="array" ref="AA190">TRANSPOSE(_xlfn._xlws.FILTER(
   Drills_Drill,
   (Drills_Competency=$E190)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</row>
    <row r="191" spans="2:43" x14ac:dyDescent="0.25">
      <c r="B191" s="127"/>
      <c r="C191" s="133"/>
      <c r="D191" s="55"/>
      <c r="E191" s="50"/>
      <c r="F191" s="7"/>
      <c r="G191" s="53"/>
      <c r="AA191" s="4" t="str" cm="1">
        <f t="array" ref="AA191">TRANSPOSE(_xlfn._xlws.FILTER(
   Drills_Drill,
   (Drills_Competency=$E191)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</row>
    <row r="192" spans="2:43" x14ac:dyDescent="0.25">
      <c r="B192" s="127"/>
      <c r="C192" s="133"/>
      <c r="D192" s="55"/>
      <c r="E192" s="50"/>
      <c r="F192" s="7"/>
      <c r="G192" s="53"/>
      <c r="AA192" s="4" t="str" cm="1">
        <f t="array" ref="AA192">TRANSPOSE(_xlfn._xlws.FILTER(
   Drills_Drill,
   (Drills_Competency=$E192)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</row>
    <row r="193" spans="2:43" x14ac:dyDescent="0.25">
      <c r="B193" s="127"/>
      <c r="C193" s="133"/>
      <c r="D193" s="55"/>
      <c r="E193" s="50"/>
      <c r="F193" s="7"/>
      <c r="G193" s="53"/>
      <c r="AA193" s="4" t="str" cm="1">
        <f t="array" ref="AA193">TRANSPOSE(_xlfn._xlws.FILTER(
   Drills_Drill,
   (Drills_Competency=$E193)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</row>
    <row r="194" spans="2:43" x14ac:dyDescent="0.25">
      <c r="B194" s="127"/>
      <c r="C194" s="133"/>
      <c r="D194" s="55"/>
      <c r="E194" s="50"/>
      <c r="F194" s="7"/>
      <c r="G194" s="53"/>
      <c r="AA194" s="4" t="str" cm="1">
        <f t="array" ref="AA194">TRANSPOSE(_xlfn._xlws.FILTER(
   Drills_Drill,
   (Drills_Competency=$E194)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</row>
    <row r="195" spans="2:43" x14ac:dyDescent="0.25">
      <c r="B195" s="127"/>
      <c r="C195" s="133"/>
      <c r="D195" s="55"/>
      <c r="E195" s="50"/>
      <c r="F195" s="7"/>
      <c r="G195" s="53"/>
      <c r="AA195" s="4" t="str" cm="1">
        <f t="array" ref="AA195">TRANSPOSE(_xlfn._xlws.FILTER(
   Drills_Drill,
   (Drills_Competency=$E195)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</row>
    <row r="196" spans="2:43" x14ac:dyDescent="0.25">
      <c r="B196" s="127"/>
      <c r="C196" s="133"/>
      <c r="D196" s="55"/>
      <c r="E196" s="50"/>
      <c r="F196" s="7"/>
      <c r="G196" s="53"/>
      <c r="AA196" s="4" t="str" cm="1">
        <f t="array" ref="AA196">TRANSPOSE(_xlfn._xlws.FILTER(
   Drills_Drill,
   (Drills_Competency=$E196)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</row>
    <row r="197" spans="2:43" x14ac:dyDescent="0.25">
      <c r="B197" s="127"/>
      <c r="C197" s="133"/>
      <c r="D197" s="55"/>
      <c r="E197" s="50"/>
      <c r="F197" s="7"/>
      <c r="G197" s="53"/>
      <c r="AA197" s="4" t="str" cm="1">
        <f t="array" ref="AA197">TRANSPOSE(_xlfn._xlws.FILTER(
   Drills_Drill,
   (Drills_Competency=$E197)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</row>
    <row r="198" spans="2:43" x14ac:dyDescent="0.25">
      <c r="B198" s="127"/>
      <c r="C198" s="133"/>
      <c r="D198" s="55"/>
      <c r="E198" s="50"/>
      <c r="F198" s="7"/>
      <c r="G198" s="53"/>
      <c r="AA198" s="4" t="str" cm="1">
        <f t="array" ref="AA198">TRANSPOSE(_xlfn._xlws.FILTER(
   Drills_Drill,
   (Drills_Competency=$E198)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</row>
    <row r="199" spans="2:43" x14ac:dyDescent="0.25">
      <c r="B199" s="127"/>
      <c r="C199" s="133"/>
      <c r="D199" s="55"/>
      <c r="E199" s="50"/>
      <c r="F199" s="7"/>
      <c r="G199" s="53"/>
      <c r="AA199" s="4" t="str" cm="1">
        <f t="array" ref="AA199">TRANSPOSE(_xlfn._xlws.FILTER(
   Drills_Drill,
   (Drills_Competency=$E199)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</row>
    <row r="200" spans="2:43" x14ac:dyDescent="0.25">
      <c r="B200" s="127"/>
      <c r="C200" s="133"/>
      <c r="D200" s="55"/>
      <c r="E200" s="50"/>
      <c r="F200" s="7"/>
      <c r="G200" s="53"/>
      <c r="AA200" s="4" t="str" cm="1">
        <f t="array" ref="AA200">TRANSPOSE(_xlfn._xlws.FILTER(
   Drills_Drill,
   (Drills_Competency=$E200)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</row>
    <row r="201" spans="2:43" ht="15.75" thickBot="1" x14ac:dyDescent="0.3">
      <c r="B201" s="128"/>
      <c r="C201" s="134"/>
      <c r="D201" s="56"/>
      <c r="E201" s="51"/>
      <c r="F201" s="52"/>
      <c r="G201" s="54"/>
      <c r="AA201" s="4" t="str" cm="1">
        <f t="array" ref="AA201">TRANSPOSE(_xlfn._xlws.FILTER(
   Drills_Drill,
   (Drills_Competency=$E201)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</row>
    <row r="202" spans="2:43" x14ac:dyDescent="0.25">
      <c r="B202" s="126" t="s">
        <v>142</v>
      </c>
      <c r="C202" s="132">
        <f>IF(B202="","",SUM(D202:D219))</f>
        <v>0</v>
      </c>
      <c r="D202" s="55"/>
      <c r="E202" s="50"/>
      <c r="F202" s="7"/>
      <c r="G202" s="53"/>
      <c r="AA202" s="4" t="str" cm="1">
        <f t="array" ref="AA202">TRANSPOSE(_xlfn._xlws.FILTER(
   Drills_Drill,
   (Drills_Competency=$E202)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</row>
    <row r="203" spans="2:43" x14ac:dyDescent="0.25">
      <c r="B203" s="127"/>
      <c r="C203" s="133"/>
      <c r="D203" s="55"/>
      <c r="E203" s="50"/>
      <c r="F203" s="7"/>
      <c r="G203" s="53"/>
      <c r="AA203" s="4" t="str" cm="1">
        <f t="array" ref="AA203">TRANSPOSE(_xlfn._xlws.FILTER(
   Drills_Drill,
   (Drills_Competency=$E203)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</row>
    <row r="204" spans="2:43" x14ac:dyDescent="0.25">
      <c r="B204" s="127"/>
      <c r="C204" s="133"/>
      <c r="D204" s="55"/>
      <c r="E204" s="50"/>
      <c r="F204" s="7"/>
      <c r="G204" s="53"/>
      <c r="AA204" s="4" t="str" cm="1">
        <f t="array" ref="AA204">TRANSPOSE(_xlfn._xlws.FILTER(
   Drills_Drill,
   (Drills_Competency=$E204)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</row>
    <row r="205" spans="2:43" x14ac:dyDescent="0.25">
      <c r="B205" s="127"/>
      <c r="C205" s="133"/>
      <c r="D205" s="55"/>
      <c r="E205" s="50"/>
      <c r="F205" s="7"/>
      <c r="G205" s="53"/>
      <c r="AA205" s="4" t="str" cm="1">
        <f t="array" ref="AA205">TRANSPOSE(_xlfn._xlws.FILTER(
   Drills_Drill,
   (Drills_Competency=$E205)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</row>
    <row r="206" spans="2:43" x14ac:dyDescent="0.25">
      <c r="B206" s="127"/>
      <c r="C206" s="133"/>
      <c r="D206" s="55"/>
      <c r="E206" s="50"/>
      <c r="F206" s="7"/>
      <c r="G206" s="53"/>
      <c r="AA206" s="4" t="str" cm="1">
        <f t="array" ref="AA206">TRANSPOSE(_xlfn._xlws.FILTER(
   Drills_Drill,
   (Drills_Competency=$E206)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</row>
    <row r="207" spans="2:43" x14ac:dyDescent="0.25">
      <c r="B207" s="127"/>
      <c r="C207" s="133"/>
      <c r="D207" s="55"/>
      <c r="E207" s="50"/>
      <c r="F207" s="7"/>
      <c r="G207" s="53"/>
      <c r="AA207" s="4" t="str" cm="1">
        <f t="array" ref="AA207">TRANSPOSE(_xlfn._xlws.FILTER(
   Drills_Drill,
   (Drills_Competency=$E207)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</row>
    <row r="208" spans="2:43" x14ac:dyDescent="0.25">
      <c r="B208" s="127"/>
      <c r="C208" s="133"/>
      <c r="D208" s="55"/>
      <c r="E208" s="50"/>
      <c r="F208" s="7"/>
      <c r="G208" s="53"/>
      <c r="AA208" s="4" t="str" cm="1">
        <f t="array" ref="AA208">TRANSPOSE(_xlfn._xlws.FILTER(
   Drills_Drill,
   (Drills_Competency=$E208)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</row>
    <row r="209" spans="2:43" x14ac:dyDescent="0.25">
      <c r="B209" s="127"/>
      <c r="C209" s="133"/>
      <c r="D209" s="55"/>
      <c r="E209" s="50"/>
      <c r="F209" s="7"/>
      <c r="G209" s="53"/>
      <c r="AA209" s="4" t="str" cm="1">
        <f t="array" ref="AA209">TRANSPOSE(_xlfn._xlws.FILTER(
   Drills_Drill,
   (Drills_Competency=$E209)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</row>
    <row r="210" spans="2:43" x14ac:dyDescent="0.25">
      <c r="B210" s="127"/>
      <c r="C210" s="133"/>
      <c r="D210" s="55"/>
      <c r="E210" s="50"/>
      <c r="F210" s="7"/>
      <c r="G210" s="53"/>
      <c r="AA210" s="4" t="str" cm="1">
        <f t="array" ref="AA210">TRANSPOSE(_xlfn._xlws.FILTER(
   Drills_Drill,
   (Drills_Competency=$E210)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</row>
    <row r="211" spans="2:43" x14ac:dyDescent="0.25">
      <c r="B211" s="127"/>
      <c r="C211" s="133"/>
      <c r="D211" s="55"/>
      <c r="E211" s="50"/>
      <c r="F211" s="7"/>
      <c r="G211" s="53"/>
      <c r="AA211" s="4" t="str" cm="1">
        <f t="array" ref="AA211">TRANSPOSE(_xlfn._xlws.FILTER(
   Drills_Drill,
   (Drills_Competency=$E211)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</row>
    <row r="212" spans="2:43" x14ac:dyDescent="0.25">
      <c r="B212" s="127"/>
      <c r="C212" s="133"/>
      <c r="D212" s="55"/>
      <c r="E212" s="50"/>
      <c r="F212" s="7"/>
      <c r="G212" s="53"/>
      <c r="AA212" s="4" t="str" cm="1">
        <f t="array" ref="AA212">TRANSPOSE(_xlfn._xlws.FILTER(
   Drills_Drill,
   (Drills_Competency=$E212)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</row>
    <row r="213" spans="2:43" x14ac:dyDescent="0.25">
      <c r="B213" s="127"/>
      <c r="C213" s="133"/>
      <c r="D213" s="55"/>
      <c r="E213" s="50"/>
      <c r="F213" s="7"/>
      <c r="G213" s="53"/>
      <c r="AA213" s="4" t="str" cm="1">
        <f t="array" ref="AA213">TRANSPOSE(_xlfn._xlws.FILTER(
   Drills_Drill,
   (Drills_Competency=$E213)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</row>
    <row r="214" spans="2:43" x14ac:dyDescent="0.25">
      <c r="B214" s="127"/>
      <c r="C214" s="133"/>
      <c r="D214" s="55"/>
      <c r="E214" s="50"/>
      <c r="F214" s="7"/>
      <c r="G214" s="53"/>
      <c r="AA214" s="4" t="str" cm="1">
        <f t="array" ref="AA214">TRANSPOSE(_xlfn._xlws.FILTER(
   Drills_Drill,
   (Drills_Competency=$E214)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</row>
    <row r="215" spans="2:43" x14ac:dyDescent="0.25">
      <c r="B215" s="127"/>
      <c r="C215" s="133"/>
      <c r="D215" s="55"/>
      <c r="E215" s="50"/>
      <c r="F215" s="7"/>
      <c r="G215" s="53"/>
      <c r="AA215" s="4" t="str" cm="1">
        <f t="array" ref="AA215">TRANSPOSE(_xlfn._xlws.FILTER(
   Drills_Drill,
   (Drills_Competency=$E215)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</row>
    <row r="216" spans="2:43" x14ac:dyDescent="0.25">
      <c r="B216" s="127"/>
      <c r="C216" s="133"/>
      <c r="D216" s="55"/>
      <c r="E216" s="50"/>
      <c r="F216" s="7"/>
      <c r="G216" s="53"/>
      <c r="AA216" s="4" t="str" cm="1">
        <f t="array" ref="AA216">TRANSPOSE(_xlfn._xlws.FILTER(
   Drills_Drill,
   (Drills_Competency=$E216)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</row>
    <row r="217" spans="2:43" x14ac:dyDescent="0.25">
      <c r="B217" s="127"/>
      <c r="C217" s="133"/>
      <c r="D217" s="55"/>
      <c r="E217" s="50"/>
      <c r="F217" s="7"/>
      <c r="G217" s="53"/>
      <c r="AA217" s="4" t="str" cm="1">
        <f t="array" ref="AA217">TRANSPOSE(_xlfn._xlws.FILTER(
   Drills_Drill,
   (Drills_Competency=$E217)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</row>
    <row r="218" spans="2:43" x14ac:dyDescent="0.25">
      <c r="B218" s="127"/>
      <c r="C218" s="133"/>
      <c r="D218" s="55"/>
      <c r="E218" s="50"/>
      <c r="F218" s="7"/>
      <c r="G218" s="53"/>
      <c r="AA218" s="4" t="str" cm="1">
        <f t="array" ref="AA218">TRANSPOSE(_xlfn._xlws.FILTER(
   Drills_Drill,
   (Drills_Competency=$E218)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</row>
    <row r="219" spans="2:43" ht="15.75" thickBot="1" x14ac:dyDescent="0.3">
      <c r="B219" s="128"/>
      <c r="C219" s="134"/>
      <c r="D219" s="56"/>
      <c r="E219" s="51"/>
      <c r="F219" s="52"/>
      <c r="G219" s="54"/>
      <c r="AA219" s="4" t="str" cm="1">
        <f t="array" ref="AA219">TRANSPOSE(_xlfn._xlws.FILTER(
   Drills_Drill,
   (Drills_Competency=$E219)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</row>
    <row r="220" spans="2:43" x14ac:dyDescent="0.25">
      <c r="B220" s="126" t="s">
        <v>143</v>
      </c>
      <c r="C220" s="132">
        <f>IF(B220="","",SUM(D220:D237))</f>
        <v>0</v>
      </c>
      <c r="D220" s="55"/>
      <c r="E220" s="50"/>
      <c r="F220" s="7"/>
      <c r="G220" s="53"/>
      <c r="AA220" s="4" t="str" cm="1">
        <f t="array" ref="AA220">TRANSPOSE(_xlfn._xlws.FILTER(
   Drills_Drill,
   (Drills_Competency=$E220)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</row>
    <row r="221" spans="2:43" x14ac:dyDescent="0.25">
      <c r="B221" s="127"/>
      <c r="C221" s="133"/>
      <c r="D221" s="55"/>
      <c r="E221" s="50"/>
      <c r="F221" s="7"/>
      <c r="G221" s="53"/>
      <c r="AA221" s="4" t="str" cm="1">
        <f t="array" ref="AA221">TRANSPOSE(_xlfn._xlws.FILTER(
   Drills_Drill,
   (Drills_Competency=$E221)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</row>
    <row r="222" spans="2:43" x14ac:dyDescent="0.25">
      <c r="B222" s="127"/>
      <c r="C222" s="133"/>
      <c r="D222" s="55"/>
      <c r="E222" s="50"/>
      <c r="F222" s="7"/>
      <c r="G222" s="53"/>
      <c r="AA222" s="4" t="str" cm="1">
        <f t="array" ref="AA222">TRANSPOSE(_xlfn._xlws.FILTER(
   Drills_Drill,
   (Drills_Competency=$E222)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</row>
    <row r="223" spans="2:43" x14ac:dyDescent="0.25">
      <c r="B223" s="127"/>
      <c r="C223" s="133"/>
      <c r="D223" s="55"/>
      <c r="E223" s="50"/>
      <c r="F223" s="7"/>
      <c r="G223" s="53"/>
      <c r="AA223" s="4" t="str" cm="1">
        <f t="array" ref="AA223">TRANSPOSE(_xlfn._xlws.FILTER(
   Drills_Drill,
   (Drills_Competency=$E223)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</row>
    <row r="224" spans="2:43" x14ac:dyDescent="0.25">
      <c r="B224" s="127"/>
      <c r="C224" s="133"/>
      <c r="D224" s="55"/>
      <c r="E224" s="50"/>
      <c r="F224" s="7"/>
      <c r="G224" s="53"/>
      <c r="AA224" s="4" t="str" cm="1">
        <f t="array" ref="AA224">TRANSPOSE(_xlfn._xlws.FILTER(
   Drills_Drill,
   (Drills_Competency=$E224)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</row>
    <row r="225" spans="2:43" x14ac:dyDescent="0.25">
      <c r="B225" s="127"/>
      <c r="C225" s="133"/>
      <c r="D225" s="55"/>
      <c r="E225" s="50"/>
      <c r="F225" s="7"/>
      <c r="G225" s="53"/>
      <c r="AA225" s="4" t="str" cm="1">
        <f t="array" ref="AA225">TRANSPOSE(_xlfn._xlws.FILTER(
   Drills_Drill,
   (Drills_Competency=$E225)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</row>
    <row r="226" spans="2:43" x14ac:dyDescent="0.25">
      <c r="B226" s="127"/>
      <c r="C226" s="133"/>
      <c r="D226" s="55"/>
      <c r="E226" s="50"/>
      <c r="F226" s="7"/>
      <c r="G226" s="53"/>
      <c r="AA226" s="4" t="str" cm="1">
        <f t="array" ref="AA226">TRANSPOSE(_xlfn._xlws.FILTER(
   Drills_Drill,
   (Drills_Competency=$E226)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</row>
    <row r="227" spans="2:43" x14ac:dyDescent="0.25">
      <c r="B227" s="127"/>
      <c r="C227" s="133"/>
      <c r="D227" s="55"/>
      <c r="E227" s="50"/>
      <c r="F227" s="7"/>
      <c r="G227" s="53"/>
      <c r="AA227" s="4" t="str" cm="1">
        <f t="array" ref="AA227">TRANSPOSE(_xlfn._xlws.FILTER(
   Drills_Drill,
   (Drills_Competency=$E227)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</row>
    <row r="228" spans="2:43" x14ac:dyDescent="0.25">
      <c r="B228" s="127"/>
      <c r="C228" s="133"/>
      <c r="D228" s="55"/>
      <c r="E228" s="50"/>
      <c r="F228" s="7"/>
      <c r="G228" s="53"/>
      <c r="AA228" s="4" t="str" cm="1">
        <f t="array" ref="AA228">TRANSPOSE(_xlfn._xlws.FILTER(
   Drills_Drill,
   (Drills_Competency=$E228)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</row>
    <row r="229" spans="2:43" x14ac:dyDescent="0.25">
      <c r="B229" s="127"/>
      <c r="C229" s="133"/>
      <c r="D229" s="55"/>
      <c r="E229" s="50"/>
      <c r="F229" s="7"/>
      <c r="G229" s="53"/>
      <c r="AA229" s="4" t="str" cm="1">
        <f t="array" ref="AA229">TRANSPOSE(_xlfn._xlws.FILTER(
   Drills_Drill,
   (Drills_Competency=$E229)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</row>
    <row r="230" spans="2:43" x14ac:dyDescent="0.25">
      <c r="B230" s="127"/>
      <c r="C230" s="133"/>
      <c r="D230" s="55"/>
      <c r="E230" s="50"/>
      <c r="F230" s="7"/>
      <c r="G230" s="53"/>
      <c r="AA230" s="4" t="str" cm="1">
        <f t="array" ref="AA230">TRANSPOSE(_xlfn._xlws.FILTER(
   Drills_Drill,
   (Drills_Competency=$E230)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</row>
    <row r="231" spans="2:43" x14ac:dyDescent="0.25">
      <c r="B231" s="127"/>
      <c r="C231" s="133"/>
      <c r="D231" s="55"/>
      <c r="E231" s="50"/>
      <c r="F231" s="7"/>
      <c r="G231" s="53"/>
      <c r="AA231" s="4" t="str" cm="1">
        <f t="array" ref="AA231">TRANSPOSE(_xlfn._xlws.FILTER(
   Drills_Drill,
   (Drills_Competency=$E231)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</row>
    <row r="232" spans="2:43" x14ac:dyDescent="0.25">
      <c r="B232" s="127"/>
      <c r="C232" s="133"/>
      <c r="D232" s="55"/>
      <c r="E232" s="50"/>
      <c r="F232" s="7"/>
      <c r="G232" s="53"/>
      <c r="AA232" s="4" t="str" cm="1">
        <f t="array" ref="AA232">TRANSPOSE(_xlfn._xlws.FILTER(
   Drills_Drill,
   (Drills_Competency=$E232)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</row>
    <row r="233" spans="2:43" x14ac:dyDescent="0.25">
      <c r="B233" s="127"/>
      <c r="C233" s="133"/>
      <c r="D233" s="55"/>
      <c r="E233" s="50"/>
      <c r="F233" s="7"/>
      <c r="G233" s="53"/>
      <c r="AA233" s="4" t="str" cm="1">
        <f t="array" ref="AA233">TRANSPOSE(_xlfn._xlws.FILTER(
   Drills_Drill,
   (Drills_Competency=$E233)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</row>
    <row r="234" spans="2:43" x14ac:dyDescent="0.25">
      <c r="B234" s="127"/>
      <c r="C234" s="133"/>
      <c r="D234" s="55"/>
      <c r="E234" s="50"/>
      <c r="F234" s="7"/>
      <c r="G234" s="53"/>
      <c r="AA234" s="4" t="str" cm="1">
        <f t="array" ref="AA234">TRANSPOSE(_xlfn._xlws.FILTER(
   Drills_Drill,
   (Drills_Competency=$E234)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</row>
    <row r="235" spans="2:43" x14ac:dyDescent="0.25">
      <c r="B235" s="127"/>
      <c r="C235" s="133"/>
      <c r="D235" s="55"/>
      <c r="E235" s="50"/>
      <c r="F235" s="7"/>
      <c r="G235" s="53"/>
      <c r="AA235" s="4" t="str" cm="1">
        <f t="array" ref="AA235">TRANSPOSE(_xlfn._xlws.FILTER(
   Drills_Drill,
   (Drills_Competency=$E235)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</row>
    <row r="236" spans="2:43" x14ac:dyDescent="0.25">
      <c r="B236" s="127"/>
      <c r="C236" s="133"/>
      <c r="D236" s="55"/>
      <c r="E236" s="50"/>
      <c r="F236" s="7"/>
      <c r="G236" s="53"/>
      <c r="AA236" s="4" t="str" cm="1">
        <f t="array" ref="AA236">TRANSPOSE(_xlfn._xlws.FILTER(
   Drills_Drill,
   (Drills_Competency=$E236)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</row>
    <row r="237" spans="2:43" ht="15.75" thickBot="1" x14ac:dyDescent="0.3">
      <c r="B237" s="128"/>
      <c r="C237" s="134"/>
      <c r="D237" s="56"/>
      <c r="E237" s="51"/>
      <c r="F237" s="52"/>
      <c r="G237" s="54"/>
      <c r="AA237" s="4" t="str" cm="1">
        <f t="array" ref="AA237">TRANSPOSE(_xlfn._xlws.FILTER(
   Drills_Drill,
   (Drills_Competency=$E237)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</row>
    <row r="238" spans="2:43" x14ac:dyDescent="0.25">
      <c r="B238" s="126" t="s">
        <v>144</v>
      </c>
      <c r="C238" s="132">
        <f>IF(B238="","",SUM(D238:D255))</f>
        <v>0</v>
      </c>
      <c r="D238" s="55"/>
      <c r="E238" s="50"/>
      <c r="F238" s="7"/>
      <c r="G238" s="53"/>
      <c r="AA238" s="4" t="str" cm="1">
        <f t="array" ref="AA238">TRANSPOSE(_xlfn._xlws.FILTER(
   Drills_Drill,
   (Drills_Competency=$E238)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</row>
    <row r="239" spans="2:43" x14ac:dyDescent="0.25">
      <c r="B239" s="127"/>
      <c r="C239" s="133"/>
      <c r="D239" s="55"/>
      <c r="E239" s="50"/>
      <c r="F239" s="7"/>
      <c r="G239" s="53"/>
      <c r="AA239" s="4" t="str" cm="1">
        <f t="array" ref="AA239">TRANSPOSE(_xlfn._xlws.FILTER(
   Drills_Drill,
   (Drills_Competency=$E239)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</row>
    <row r="240" spans="2:43" x14ac:dyDescent="0.25">
      <c r="B240" s="127"/>
      <c r="C240" s="133"/>
      <c r="D240" s="55"/>
      <c r="E240" s="50"/>
      <c r="F240" s="7"/>
      <c r="G240" s="53"/>
      <c r="AA240" s="4" t="str" cm="1">
        <f t="array" ref="AA240">TRANSPOSE(_xlfn._xlws.FILTER(
   Drills_Drill,
   (Drills_Competency=$E240)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</row>
    <row r="241" spans="2:43" x14ac:dyDescent="0.25">
      <c r="B241" s="127"/>
      <c r="C241" s="133"/>
      <c r="D241" s="55"/>
      <c r="E241" s="50"/>
      <c r="F241" s="7"/>
      <c r="G241" s="53"/>
      <c r="AA241" s="4" t="str" cm="1">
        <f t="array" ref="AA241">TRANSPOSE(_xlfn._xlws.FILTER(
   Drills_Drill,
   (Drills_Competency=$E241)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</row>
    <row r="242" spans="2:43" x14ac:dyDescent="0.25">
      <c r="B242" s="127"/>
      <c r="C242" s="133"/>
      <c r="D242" s="55"/>
      <c r="E242" s="50"/>
      <c r="F242" s="7"/>
      <c r="G242" s="53"/>
      <c r="AA242" s="4" t="str" cm="1">
        <f t="array" ref="AA242">TRANSPOSE(_xlfn._xlws.FILTER(
   Drills_Drill,
   (Drills_Competency=$E242)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</row>
    <row r="243" spans="2:43" x14ac:dyDescent="0.25">
      <c r="B243" s="127"/>
      <c r="C243" s="133"/>
      <c r="D243" s="55"/>
      <c r="E243" s="50"/>
      <c r="F243" s="7"/>
      <c r="G243" s="53"/>
      <c r="AA243" s="4" t="str" cm="1">
        <f t="array" ref="AA243">TRANSPOSE(_xlfn._xlws.FILTER(
   Drills_Drill,
   (Drills_Competency=$E243)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</row>
    <row r="244" spans="2:43" x14ac:dyDescent="0.25">
      <c r="B244" s="127"/>
      <c r="C244" s="133"/>
      <c r="D244" s="55"/>
      <c r="E244" s="50"/>
      <c r="F244" s="7"/>
      <c r="G244" s="53"/>
      <c r="AA244" s="4" t="str" cm="1">
        <f t="array" ref="AA244">TRANSPOSE(_xlfn._xlws.FILTER(
   Drills_Drill,
   (Drills_Competency=$E244)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</row>
    <row r="245" spans="2:43" x14ac:dyDescent="0.25">
      <c r="B245" s="127"/>
      <c r="C245" s="133"/>
      <c r="D245" s="55"/>
      <c r="E245" s="50"/>
      <c r="F245" s="7"/>
      <c r="G245" s="53"/>
      <c r="AA245" s="4" t="str" cm="1">
        <f t="array" ref="AA245">TRANSPOSE(_xlfn._xlws.FILTER(
   Drills_Drill,
   (Drills_Competency=$E245)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</row>
    <row r="246" spans="2:43" x14ac:dyDescent="0.25">
      <c r="B246" s="127"/>
      <c r="C246" s="133"/>
      <c r="D246" s="55"/>
      <c r="E246" s="50"/>
      <c r="F246" s="7"/>
      <c r="G246" s="53"/>
      <c r="AA246" s="4" t="str" cm="1">
        <f t="array" ref="AA246">TRANSPOSE(_xlfn._xlws.FILTER(
   Drills_Drill,
   (Drills_Competency=$E246)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</row>
    <row r="247" spans="2:43" x14ac:dyDescent="0.25">
      <c r="B247" s="127"/>
      <c r="C247" s="133"/>
      <c r="D247" s="55"/>
      <c r="E247" s="50"/>
      <c r="F247" s="7"/>
      <c r="G247" s="53"/>
      <c r="AA247" s="4" t="str" cm="1">
        <f t="array" ref="AA247">TRANSPOSE(_xlfn._xlws.FILTER(
   Drills_Drill,
   (Drills_Competency=$E247)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</row>
    <row r="248" spans="2:43" x14ac:dyDescent="0.25">
      <c r="B248" s="127"/>
      <c r="C248" s="133"/>
      <c r="D248" s="55"/>
      <c r="E248" s="50"/>
      <c r="F248" s="7"/>
      <c r="G248" s="53"/>
      <c r="AA248" s="4" t="str" cm="1">
        <f t="array" ref="AA248">TRANSPOSE(_xlfn._xlws.FILTER(
   Drills_Drill,
   (Drills_Competency=$E248)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</row>
    <row r="249" spans="2:43" x14ac:dyDescent="0.25">
      <c r="B249" s="127"/>
      <c r="C249" s="133"/>
      <c r="D249" s="55"/>
      <c r="E249" s="50"/>
      <c r="F249" s="7"/>
      <c r="G249" s="53"/>
      <c r="AA249" s="4" t="str" cm="1">
        <f t="array" ref="AA249">TRANSPOSE(_xlfn._xlws.FILTER(
   Drills_Drill,
   (Drills_Competency=$E249)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</row>
    <row r="250" spans="2:43" x14ac:dyDescent="0.25">
      <c r="B250" s="127"/>
      <c r="C250" s="133"/>
      <c r="D250" s="55"/>
      <c r="E250" s="50"/>
      <c r="F250" s="7"/>
      <c r="G250" s="53"/>
      <c r="AA250" s="4" t="str" cm="1">
        <f t="array" ref="AA250">TRANSPOSE(_xlfn._xlws.FILTER(
   Drills_Drill,
   (Drills_Competency=$E250)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</row>
    <row r="251" spans="2:43" x14ac:dyDescent="0.25">
      <c r="B251" s="127"/>
      <c r="C251" s="133"/>
      <c r="D251" s="55"/>
      <c r="E251" s="50"/>
      <c r="F251" s="7"/>
      <c r="G251" s="53"/>
      <c r="AA251" s="4" t="str" cm="1">
        <f t="array" ref="AA251">TRANSPOSE(_xlfn._xlws.FILTER(
   Drills_Drill,
   (Drills_Competency=$E251)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</row>
    <row r="252" spans="2:43" x14ac:dyDescent="0.25">
      <c r="B252" s="127"/>
      <c r="C252" s="133"/>
      <c r="D252" s="55"/>
      <c r="E252" s="50"/>
      <c r="F252" s="7"/>
      <c r="G252" s="53"/>
      <c r="AA252" s="4" t="str" cm="1">
        <f t="array" ref="AA252">TRANSPOSE(_xlfn._xlws.FILTER(
   Drills_Drill,
   (Drills_Competency=$E252)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</row>
    <row r="253" spans="2:43" x14ac:dyDescent="0.25">
      <c r="B253" s="127"/>
      <c r="C253" s="133"/>
      <c r="D253" s="55"/>
      <c r="E253" s="50"/>
      <c r="F253" s="7"/>
      <c r="G253" s="53"/>
      <c r="AA253" s="4" t="str" cm="1">
        <f t="array" ref="AA253">TRANSPOSE(_xlfn._xlws.FILTER(
   Drills_Drill,
   (Drills_Competency=$E253)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</row>
    <row r="254" spans="2:43" x14ac:dyDescent="0.25">
      <c r="B254" s="127"/>
      <c r="C254" s="133"/>
      <c r="D254" s="55"/>
      <c r="E254" s="50"/>
      <c r="F254" s="7"/>
      <c r="G254" s="53"/>
      <c r="AA254" s="4" t="str" cm="1">
        <f t="array" ref="AA254">TRANSPOSE(_xlfn._xlws.FILTER(
   Drills_Drill,
   (Drills_Competency=$E254)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</row>
    <row r="255" spans="2:43" ht="15.75" thickBot="1" x14ac:dyDescent="0.3">
      <c r="B255" s="128"/>
      <c r="C255" s="134"/>
      <c r="D255" s="56"/>
      <c r="E255" s="51"/>
      <c r="F255" s="52"/>
      <c r="G255" s="54"/>
      <c r="AA255" s="4" t="str" cm="1">
        <f t="array" ref="AA255">TRANSPOSE(_xlfn._xlws.FILTER(
   Drills_Drill,
   (Drills_Competency=$E255)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</row>
    <row r="256" spans="2:43" x14ac:dyDescent="0.25">
      <c r="B256" s="126" t="s">
        <v>145</v>
      </c>
      <c r="C256" s="132">
        <f>IF(B256="","",SUM(D256:D273))</f>
        <v>0</v>
      </c>
      <c r="D256" s="55"/>
      <c r="E256" s="50"/>
      <c r="F256" s="7"/>
      <c r="G256" s="53"/>
      <c r="AA256" s="4" t="str" cm="1">
        <f t="array" ref="AA256">TRANSPOSE(_xlfn._xlws.FILTER(
   Drills_Drill,
   (Drills_Competency=$E256)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</row>
    <row r="257" spans="2:43" x14ac:dyDescent="0.25">
      <c r="B257" s="127"/>
      <c r="C257" s="133"/>
      <c r="D257" s="55"/>
      <c r="E257" s="50"/>
      <c r="F257" s="7"/>
      <c r="G257" s="53"/>
      <c r="AA257" s="4" t="str" cm="1">
        <f t="array" ref="AA257">TRANSPOSE(_xlfn._xlws.FILTER(
   Drills_Drill,
   (Drills_Competency=$E257)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</row>
    <row r="258" spans="2:43" x14ac:dyDescent="0.25">
      <c r="B258" s="127"/>
      <c r="C258" s="133"/>
      <c r="D258" s="55"/>
      <c r="E258" s="50"/>
      <c r="F258" s="7"/>
      <c r="G258" s="53"/>
      <c r="AA258" s="4" t="str" cm="1">
        <f t="array" ref="AA258">TRANSPOSE(_xlfn._xlws.FILTER(
   Drills_Drill,
   (Drills_Competency=$E258)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</row>
    <row r="259" spans="2:43" x14ac:dyDescent="0.25">
      <c r="B259" s="127"/>
      <c r="C259" s="133"/>
      <c r="D259" s="55"/>
      <c r="E259" s="50"/>
      <c r="F259" s="7"/>
      <c r="G259" s="53"/>
      <c r="AA259" s="4" t="str" cm="1">
        <f t="array" ref="AA259">TRANSPOSE(_xlfn._xlws.FILTER(
   Drills_Drill,
   (Drills_Competency=$E259)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</row>
    <row r="260" spans="2:43" x14ac:dyDescent="0.25">
      <c r="B260" s="127"/>
      <c r="C260" s="133"/>
      <c r="D260" s="55"/>
      <c r="E260" s="50"/>
      <c r="F260" s="7"/>
      <c r="G260" s="53"/>
      <c r="AA260" s="4" t="str" cm="1">
        <f t="array" ref="AA260">TRANSPOSE(_xlfn._xlws.FILTER(
   Drills_Drill,
   (Drills_Competency=$E260)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</row>
    <row r="261" spans="2:43" x14ac:dyDescent="0.25">
      <c r="B261" s="127"/>
      <c r="C261" s="133"/>
      <c r="D261" s="55"/>
      <c r="E261" s="50"/>
      <c r="F261" s="7"/>
      <c r="G261" s="53"/>
      <c r="AA261" s="4" t="str" cm="1">
        <f t="array" ref="AA261">TRANSPOSE(_xlfn._xlws.FILTER(
   Drills_Drill,
   (Drills_Competency=$E261)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</row>
    <row r="262" spans="2:43" x14ac:dyDescent="0.25">
      <c r="B262" s="127"/>
      <c r="C262" s="133"/>
      <c r="D262" s="55"/>
      <c r="E262" s="50"/>
      <c r="F262" s="7"/>
      <c r="G262" s="53"/>
      <c r="AA262" s="4" t="str" cm="1">
        <f t="array" ref="AA262">TRANSPOSE(_xlfn._xlws.FILTER(
   Drills_Drill,
   (Drills_Competency=$E262)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</row>
    <row r="263" spans="2:43" x14ac:dyDescent="0.25">
      <c r="B263" s="127"/>
      <c r="C263" s="133"/>
      <c r="D263" s="55"/>
      <c r="E263" s="50"/>
      <c r="F263" s="7"/>
      <c r="G263" s="53"/>
      <c r="AA263" s="4" t="str" cm="1">
        <f t="array" ref="AA263">TRANSPOSE(_xlfn._xlws.FILTER(
   Drills_Drill,
   (Drills_Competency=$E263)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</row>
    <row r="264" spans="2:43" x14ac:dyDescent="0.25">
      <c r="B264" s="127"/>
      <c r="C264" s="133"/>
      <c r="D264" s="55"/>
      <c r="E264" s="50"/>
      <c r="F264" s="7"/>
      <c r="G264" s="53"/>
      <c r="AA264" s="4" t="str" cm="1">
        <f t="array" ref="AA264">TRANSPOSE(_xlfn._xlws.FILTER(
   Drills_Drill,
   (Drills_Competency=$E264)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</row>
    <row r="265" spans="2:43" x14ac:dyDescent="0.25">
      <c r="B265" s="127"/>
      <c r="C265" s="133"/>
      <c r="D265" s="55"/>
      <c r="E265" s="50"/>
      <c r="F265" s="7"/>
      <c r="G265" s="53"/>
      <c r="AA265" s="4" t="str" cm="1">
        <f t="array" ref="AA265">TRANSPOSE(_xlfn._xlws.FILTER(
   Drills_Drill,
   (Drills_Competency=$E265)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</row>
    <row r="266" spans="2:43" x14ac:dyDescent="0.25">
      <c r="B266" s="127"/>
      <c r="C266" s="133"/>
      <c r="D266" s="55"/>
      <c r="E266" s="50"/>
      <c r="F266" s="7"/>
      <c r="G266" s="53"/>
      <c r="AA266" s="4" t="str" cm="1">
        <f t="array" ref="AA266">TRANSPOSE(_xlfn._xlws.FILTER(
   Drills_Drill,
   (Drills_Competency=$E266)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</row>
    <row r="267" spans="2:43" x14ac:dyDescent="0.25">
      <c r="B267" s="127"/>
      <c r="C267" s="133"/>
      <c r="D267" s="55"/>
      <c r="E267" s="50"/>
      <c r="F267" s="7"/>
      <c r="G267" s="53"/>
      <c r="AA267" s="4" t="str" cm="1">
        <f t="array" ref="AA267">TRANSPOSE(_xlfn._xlws.FILTER(
   Drills_Drill,
   (Drills_Competency=$E267)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</row>
    <row r="268" spans="2:43" x14ac:dyDescent="0.25">
      <c r="B268" s="127"/>
      <c r="C268" s="133"/>
      <c r="D268" s="55"/>
      <c r="E268" s="50"/>
      <c r="F268" s="7"/>
      <c r="G268" s="53"/>
      <c r="AA268" s="4" t="str" cm="1">
        <f t="array" ref="AA268">TRANSPOSE(_xlfn._xlws.FILTER(
   Drills_Drill,
   (Drills_Competency=$E268)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</row>
    <row r="269" spans="2:43" x14ac:dyDescent="0.25">
      <c r="B269" s="127"/>
      <c r="C269" s="133"/>
      <c r="D269" s="55"/>
      <c r="E269" s="50"/>
      <c r="F269" s="7"/>
      <c r="G269" s="53"/>
      <c r="AA269" s="4" t="str" cm="1">
        <f t="array" ref="AA269">TRANSPOSE(_xlfn._xlws.FILTER(
   Drills_Drill,
   (Drills_Competency=$E269)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</row>
    <row r="270" spans="2:43" x14ac:dyDescent="0.25">
      <c r="B270" s="127"/>
      <c r="C270" s="133"/>
      <c r="D270" s="55"/>
      <c r="E270" s="50"/>
      <c r="F270" s="7"/>
      <c r="G270" s="53"/>
      <c r="AA270" s="4" t="str" cm="1">
        <f t="array" ref="AA270">TRANSPOSE(_xlfn._xlws.FILTER(
   Drills_Drill,
   (Drills_Competency=$E270)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</row>
    <row r="271" spans="2:43" x14ac:dyDescent="0.25">
      <c r="B271" s="127"/>
      <c r="C271" s="133"/>
      <c r="D271" s="55"/>
      <c r="E271" s="50"/>
      <c r="F271" s="7"/>
      <c r="G271" s="53"/>
      <c r="AA271" s="4" t="str" cm="1">
        <f t="array" ref="AA271">TRANSPOSE(_xlfn._xlws.FILTER(
   Drills_Drill,
   (Drills_Competency=$E271)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</row>
    <row r="272" spans="2:43" x14ac:dyDescent="0.25">
      <c r="B272" s="127"/>
      <c r="C272" s="133"/>
      <c r="D272" s="55"/>
      <c r="E272" s="50"/>
      <c r="F272" s="7"/>
      <c r="G272" s="53"/>
      <c r="AA272" s="4" t="str" cm="1">
        <f t="array" ref="AA272">TRANSPOSE(_xlfn._xlws.FILTER(
   Drills_Drill,
   (Drills_Competency=$E272)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</row>
    <row r="273" spans="2:43" ht="15.75" thickBot="1" x14ac:dyDescent="0.3">
      <c r="B273" s="128"/>
      <c r="C273" s="134"/>
      <c r="D273" s="56"/>
      <c r="E273" s="51"/>
      <c r="F273" s="52"/>
      <c r="G273" s="54"/>
      <c r="AA273" s="4" t="str" cm="1">
        <f t="array" ref="AA273">TRANSPOSE(_xlfn._xlws.FILTER(
   Drills_Drill,
   (Drills_Competency=$E273)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</row>
    <row r="274" spans="2:43" x14ac:dyDescent="0.25">
      <c r="B274" s="126" t="s">
        <v>146</v>
      </c>
      <c r="C274" s="132">
        <f>IF(B274="","",SUM(D274:D291))</f>
        <v>0</v>
      </c>
      <c r="D274" s="55"/>
      <c r="E274" s="50"/>
      <c r="F274" s="7"/>
      <c r="G274" s="53"/>
      <c r="AA274" s="4" t="str" cm="1">
        <f t="array" ref="AA274">TRANSPOSE(_xlfn._xlws.FILTER(
   Drills_Drill,
   (Drills_Competency=$E274)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</row>
    <row r="275" spans="2:43" x14ac:dyDescent="0.25">
      <c r="B275" s="127"/>
      <c r="C275" s="133"/>
      <c r="D275" s="55"/>
      <c r="E275" s="50"/>
      <c r="F275" s="7"/>
      <c r="G275" s="53"/>
      <c r="AA275" s="4" t="str" cm="1">
        <f t="array" ref="AA275">TRANSPOSE(_xlfn._xlws.FILTER(
   Drills_Drill,
   (Drills_Competency=$E275)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</row>
    <row r="276" spans="2:43" x14ac:dyDescent="0.25">
      <c r="B276" s="127"/>
      <c r="C276" s="133"/>
      <c r="D276" s="55"/>
      <c r="E276" s="50"/>
      <c r="F276" s="7"/>
      <c r="G276" s="53"/>
      <c r="AA276" s="4" t="str" cm="1">
        <f t="array" ref="AA276">TRANSPOSE(_xlfn._xlws.FILTER(
   Drills_Drill,
   (Drills_Competency=$E276)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</row>
    <row r="277" spans="2:43" x14ac:dyDescent="0.25">
      <c r="B277" s="127"/>
      <c r="C277" s="133"/>
      <c r="D277" s="55"/>
      <c r="E277" s="50"/>
      <c r="F277" s="7"/>
      <c r="G277" s="53"/>
      <c r="AA277" s="4" t="str" cm="1">
        <f t="array" ref="AA277">TRANSPOSE(_xlfn._xlws.FILTER(
   Drills_Drill,
   (Drills_Competency=$E277)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</row>
    <row r="278" spans="2:43" x14ac:dyDescent="0.25">
      <c r="B278" s="127"/>
      <c r="C278" s="133"/>
      <c r="D278" s="55"/>
      <c r="E278" s="50"/>
      <c r="F278" s="7"/>
      <c r="G278" s="53"/>
      <c r="AA278" s="4" t="str" cm="1">
        <f t="array" ref="AA278">TRANSPOSE(_xlfn._xlws.FILTER(
   Drills_Drill,
   (Drills_Competency=$E278)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</row>
    <row r="279" spans="2:43" x14ac:dyDescent="0.25">
      <c r="B279" s="127"/>
      <c r="C279" s="133"/>
      <c r="D279" s="55"/>
      <c r="E279" s="50"/>
      <c r="F279" s="7"/>
      <c r="G279" s="53"/>
      <c r="AA279" s="4" t="str" cm="1">
        <f t="array" ref="AA279">TRANSPOSE(_xlfn._xlws.FILTER(
   Drills_Drill,
   (Drills_Competency=$E279)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</row>
    <row r="280" spans="2:43" x14ac:dyDescent="0.25">
      <c r="B280" s="127"/>
      <c r="C280" s="133"/>
      <c r="D280" s="55"/>
      <c r="E280" s="50"/>
      <c r="F280" s="7"/>
      <c r="G280" s="53"/>
      <c r="AA280" s="4" t="str" cm="1">
        <f t="array" ref="AA280">TRANSPOSE(_xlfn._xlws.FILTER(
   Drills_Drill,
   (Drills_Competency=$E280)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</row>
    <row r="281" spans="2:43" x14ac:dyDescent="0.25">
      <c r="B281" s="127"/>
      <c r="C281" s="133"/>
      <c r="D281" s="55"/>
      <c r="E281" s="50"/>
      <c r="F281" s="7"/>
      <c r="G281" s="53"/>
      <c r="AA281" s="4" t="str" cm="1">
        <f t="array" ref="AA281">TRANSPOSE(_xlfn._xlws.FILTER(
   Drills_Drill,
   (Drills_Competency=$E281)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</row>
    <row r="282" spans="2:43" x14ac:dyDescent="0.25">
      <c r="B282" s="127"/>
      <c r="C282" s="133"/>
      <c r="D282" s="55"/>
      <c r="E282" s="50"/>
      <c r="F282" s="7"/>
      <c r="G282" s="53"/>
      <c r="AA282" s="4" t="str" cm="1">
        <f t="array" ref="AA282">TRANSPOSE(_xlfn._xlws.FILTER(
   Drills_Drill,
   (Drills_Competency=$E282)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</row>
    <row r="283" spans="2:43" x14ac:dyDescent="0.25">
      <c r="B283" s="127"/>
      <c r="C283" s="133"/>
      <c r="D283" s="55"/>
      <c r="E283" s="50"/>
      <c r="F283" s="7"/>
      <c r="G283" s="53"/>
      <c r="AA283" s="4" t="str" cm="1">
        <f t="array" ref="AA283">TRANSPOSE(_xlfn._xlws.FILTER(
   Drills_Drill,
   (Drills_Competency=$E283)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</row>
    <row r="284" spans="2:43" x14ac:dyDescent="0.25">
      <c r="B284" s="127"/>
      <c r="C284" s="133"/>
      <c r="D284" s="55"/>
      <c r="E284" s="50"/>
      <c r="F284" s="7"/>
      <c r="G284" s="53"/>
      <c r="AA284" s="4" t="str" cm="1">
        <f t="array" ref="AA284">TRANSPOSE(_xlfn._xlws.FILTER(
   Drills_Drill,
   (Drills_Competency=$E284)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</row>
    <row r="285" spans="2:43" x14ac:dyDescent="0.25">
      <c r="B285" s="127"/>
      <c r="C285" s="133"/>
      <c r="D285" s="55"/>
      <c r="E285" s="50"/>
      <c r="F285" s="7"/>
      <c r="G285" s="53"/>
      <c r="AA285" s="4" t="str" cm="1">
        <f t="array" ref="AA285">TRANSPOSE(_xlfn._xlws.FILTER(
   Drills_Drill,
   (Drills_Competency=$E285)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</row>
    <row r="286" spans="2:43" x14ac:dyDescent="0.25">
      <c r="B286" s="127"/>
      <c r="C286" s="133"/>
      <c r="D286" s="55"/>
      <c r="E286" s="50"/>
      <c r="F286" s="7"/>
      <c r="G286" s="53"/>
      <c r="AA286" s="4" t="str" cm="1">
        <f t="array" ref="AA286">TRANSPOSE(_xlfn._xlws.FILTER(
   Drills_Drill,
   (Drills_Competency=$E286)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</row>
    <row r="287" spans="2:43" x14ac:dyDescent="0.25">
      <c r="B287" s="127"/>
      <c r="C287" s="133"/>
      <c r="D287" s="55"/>
      <c r="E287" s="50"/>
      <c r="F287" s="7"/>
      <c r="G287" s="53"/>
      <c r="AA287" s="4" t="str" cm="1">
        <f t="array" ref="AA287">TRANSPOSE(_xlfn._xlws.FILTER(
   Drills_Drill,
   (Drills_Competency=$E287)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</row>
    <row r="288" spans="2:43" x14ac:dyDescent="0.25">
      <c r="B288" s="127"/>
      <c r="C288" s="133"/>
      <c r="D288" s="55"/>
      <c r="E288" s="50"/>
      <c r="F288" s="7"/>
      <c r="G288" s="53"/>
      <c r="AA288" s="4" t="str" cm="1">
        <f t="array" ref="AA288">TRANSPOSE(_xlfn._xlws.FILTER(
   Drills_Drill,
   (Drills_Competency=$E288)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</row>
    <row r="289" spans="2:43" x14ac:dyDescent="0.25">
      <c r="B289" s="127"/>
      <c r="C289" s="133"/>
      <c r="D289" s="55"/>
      <c r="E289" s="50"/>
      <c r="F289" s="7"/>
      <c r="G289" s="53"/>
      <c r="AA289" s="4" t="str" cm="1">
        <f t="array" ref="AA289">TRANSPOSE(_xlfn._xlws.FILTER(
   Drills_Drill,
   (Drills_Competency=$E289)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</row>
    <row r="290" spans="2:43" x14ac:dyDescent="0.25">
      <c r="B290" s="127"/>
      <c r="C290" s="133"/>
      <c r="D290" s="55"/>
      <c r="E290" s="50"/>
      <c r="F290" s="7"/>
      <c r="G290" s="53"/>
      <c r="AA290" s="4" t="str" cm="1">
        <f t="array" ref="AA290">TRANSPOSE(_xlfn._xlws.FILTER(
   Drills_Drill,
   (Drills_Competency=$E290)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</row>
    <row r="291" spans="2:43" ht="15.75" thickBot="1" x14ac:dyDescent="0.3">
      <c r="B291" s="128"/>
      <c r="C291" s="134"/>
      <c r="D291" s="56"/>
      <c r="E291" s="51"/>
      <c r="F291" s="52"/>
      <c r="G291" s="54"/>
      <c r="AA291" s="4" t="str" cm="1">
        <f t="array" ref="AA291">TRANSPOSE(_xlfn._xlws.FILTER(
   Drills_Drill,
   (Drills_Competency=$E291)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</row>
    <row r="292" spans="2:43" x14ac:dyDescent="0.25">
      <c r="B292" s="126" t="s">
        <v>147</v>
      </c>
      <c r="C292" s="132">
        <f>IF(B292="","",SUM(D292:D309))</f>
        <v>0</v>
      </c>
      <c r="D292" s="55"/>
      <c r="E292" s="50"/>
      <c r="F292" s="7"/>
      <c r="G292" s="53"/>
      <c r="AA292" s="4" t="str" cm="1">
        <f t="array" ref="AA292">TRANSPOSE(_xlfn._xlws.FILTER(
   Drills_Drill,
   (Drills_Competency=$E292)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</row>
    <row r="293" spans="2:43" x14ac:dyDescent="0.25">
      <c r="B293" s="127"/>
      <c r="C293" s="133"/>
      <c r="D293" s="55"/>
      <c r="E293" s="50"/>
      <c r="F293" s="7"/>
      <c r="G293" s="53"/>
      <c r="AA293" s="4" t="str" cm="1">
        <f t="array" ref="AA293">TRANSPOSE(_xlfn._xlws.FILTER(
   Drills_Drill,
   (Drills_Competency=$E293)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</row>
    <row r="294" spans="2:43" x14ac:dyDescent="0.25">
      <c r="B294" s="127"/>
      <c r="C294" s="133"/>
      <c r="D294" s="55"/>
      <c r="E294" s="50"/>
      <c r="F294" s="7"/>
      <c r="G294" s="53"/>
      <c r="AA294" s="4" t="str" cm="1">
        <f t="array" ref="AA294">TRANSPOSE(_xlfn._xlws.FILTER(
   Drills_Drill,
   (Drills_Competency=$E294)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</row>
    <row r="295" spans="2:43" x14ac:dyDescent="0.25">
      <c r="B295" s="127"/>
      <c r="C295" s="133"/>
      <c r="D295" s="55"/>
      <c r="E295" s="50"/>
      <c r="F295" s="7"/>
      <c r="G295" s="53"/>
      <c r="AA295" s="4" t="str" cm="1">
        <f t="array" ref="AA295">TRANSPOSE(_xlfn._xlws.FILTER(
   Drills_Drill,
   (Drills_Competency=$E295)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</row>
    <row r="296" spans="2:43" x14ac:dyDescent="0.25">
      <c r="B296" s="127"/>
      <c r="C296" s="133"/>
      <c r="D296" s="55"/>
      <c r="E296" s="50"/>
      <c r="F296" s="7"/>
      <c r="G296" s="53"/>
      <c r="AA296" s="4" t="str" cm="1">
        <f t="array" ref="AA296">TRANSPOSE(_xlfn._xlws.FILTER(
   Drills_Drill,
   (Drills_Competency=$E296)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</row>
    <row r="297" spans="2:43" x14ac:dyDescent="0.25">
      <c r="B297" s="127"/>
      <c r="C297" s="133"/>
      <c r="D297" s="55"/>
      <c r="E297" s="50"/>
      <c r="F297" s="7"/>
      <c r="G297" s="53"/>
      <c r="AA297" s="4" t="str" cm="1">
        <f t="array" ref="AA297">TRANSPOSE(_xlfn._xlws.FILTER(
   Drills_Drill,
   (Drills_Competency=$E297)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</row>
    <row r="298" spans="2:43" x14ac:dyDescent="0.25">
      <c r="B298" s="127"/>
      <c r="C298" s="133"/>
      <c r="D298" s="55"/>
      <c r="E298" s="50"/>
      <c r="F298" s="7"/>
      <c r="G298" s="53"/>
      <c r="AA298" s="4" t="str" cm="1">
        <f t="array" ref="AA298">TRANSPOSE(_xlfn._xlws.FILTER(
   Drills_Drill,
   (Drills_Competency=$E298)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</row>
    <row r="299" spans="2:43" x14ac:dyDescent="0.25">
      <c r="B299" s="127"/>
      <c r="C299" s="133"/>
      <c r="D299" s="55"/>
      <c r="E299" s="50"/>
      <c r="F299" s="7"/>
      <c r="G299" s="53"/>
      <c r="AA299" s="4" t="str" cm="1">
        <f t="array" ref="AA299">TRANSPOSE(_xlfn._xlws.FILTER(
   Drills_Drill,
   (Drills_Competency=$E299)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</row>
    <row r="300" spans="2:43" x14ac:dyDescent="0.25">
      <c r="B300" s="127"/>
      <c r="C300" s="133"/>
      <c r="D300" s="55"/>
      <c r="E300" s="50"/>
      <c r="F300" s="7"/>
      <c r="G300" s="53"/>
      <c r="AA300" s="4" t="str" cm="1">
        <f t="array" ref="AA300">TRANSPOSE(_xlfn._xlws.FILTER(
   Drills_Drill,
   (Drills_Competency=$E300)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</row>
    <row r="301" spans="2:43" x14ac:dyDescent="0.25">
      <c r="B301" s="127"/>
      <c r="C301" s="133"/>
      <c r="D301" s="55"/>
      <c r="E301" s="50"/>
      <c r="F301" s="7"/>
      <c r="G301" s="53"/>
      <c r="AA301" s="4" t="str" cm="1">
        <f t="array" ref="AA301">TRANSPOSE(_xlfn._xlws.FILTER(
   Drills_Drill,
   (Drills_Competency=$E301)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</row>
    <row r="302" spans="2:43" x14ac:dyDescent="0.25">
      <c r="B302" s="127"/>
      <c r="C302" s="133"/>
      <c r="D302" s="55"/>
      <c r="E302" s="50"/>
      <c r="F302" s="7"/>
      <c r="G302" s="53"/>
      <c r="AA302" s="4" t="str" cm="1">
        <f t="array" ref="AA302">TRANSPOSE(_xlfn._xlws.FILTER(
   Drills_Drill,
   (Drills_Competency=$E302)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</row>
    <row r="303" spans="2:43" x14ac:dyDescent="0.25">
      <c r="B303" s="127"/>
      <c r="C303" s="133"/>
      <c r="D303" s="55"/>
      <c r="E303" s="50"/>
      <c r="F303" s="7"/>
      <c r="G303" s="53"/>
      <c r="AA303" s="4" t="str" cm="1">
        <f t="array" ref="AA303">TRANSPOSE(_xlfn._xlws.FILTER(
   Drills_Drill,
   (Drills_Competency=$E303)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</row>
    <row r="304" spans="2:43" x14ac:dyDescent="0.25">
      <c r="B304" s="127"/>
      <c r="C304" s="133"/>
      <c r="D304" s="55"/>
      <c r="E304" s="50"/>
      <c r="F304" s="7"/>
      <c r="G304" s="53"/>
      <c r="AA304" s="4" t="str" cm="1">
        <f t="array" ref="AA304">TRANSPOSE(_xlfn._xlws.FILTER(
   Drills_Drill,
   (Drills_Competency=$E304)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</row>
    <row r="305" spans="2:43" x14ac:dyDescent="0.25">
      <c r="B305" s="127"/>
      <c r="C305" s="133"/>
      <c r="D305" s="55"/>
      <c r="E305" s="50"/>
      <c r="F305" s="7"/>
      <c r="G305" s="53"/>
      <c r="AA305" s="4" t="str" cm="1">
        <f t="array" ref="AA305">TRANSPOSE(_xlfn._xlws.FILTER(
   Drills_Drill,
   (Drills_Competency=$E305)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</row>
    <row r="306" spans="2:43" x14ac:dyDescent="0.25">
      <c r="B306" s="127"/>
      <c r="C306" s="133"/>
      <c r="D306" s="55"/>
      <c r="E306" s="50"/>
      <c r="F306" s="7"/>
      <c r="G306" s="53"/>
      <c r="AA306" s="4" t="str" cm="1">
        <f t="array" ref="AA306">TRANSPOSE(_xlfn._xlws.FILTER(
   Drills_Drill,
   (Drills_Competency=$E306)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</row>
    <row r="307" spans="2:43" x14ac:dyDescent="0.25">
      <c r="B307" s="127"/>
      <c r="C307" s="133"/>
      <c r="D307" s="55"/>
      <c r="E307" s="50"/>
      <c r="F307" s="7"/>
      <c r="G307" s="53"/>
      <c r="AA307" s="4" t="str" cm="1">
        <f t="array" ref="AA307">TRANSPOSE(_xlfn._xlws.FILTER(
   Drills_Drill,
   (Drills_Competency=$E307)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</row>
    <row r="308" spans="2:43" x14ac:dyDescent="0.25">
      <c r="B308" s="127"/>
      <c r="C308" s="133"/>
      <c r="D308" s="55"/>
      <c r="E308" s="50"/>
      <c r="F308" s="7"/>
      <c r="G308" s="53"/>
      <c r="AA308" s="4" t="str" cm="1">
        <f t="array" ref="AA308">TRANSPOSE(_xlfn._xlws.FILTER(
   Drills_Drill,
   (Drills_Competency=$E308)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</row>
    <row r="309" spans="2:43" ht="15.75" thickBot="1" x14ac:dyDescent="0.3">
      <c r="B309" s="128"/>
      <c r="C309" s="134"/>
      <c r="D309" s="56"/>
      <c r="E309" s="51"/>
      <c r="F309" s="52"/>
      <c r="G309" s="54"/>
      <c r="AA309" s="4" t="str" cm="1">
        <f t="array" ref="AA309">TRANSPOSE(_xlfn._xlws.FILTER(
   Drills_Drill,
   (Drills_Competency=$E309)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</row>
    <row r="310" spans="2:43" x14ac:dyDescent="0.25">
      <c r="B310" s="126" t="s">
        <v>148</v>
      </c>
      <c r="C310" s="132">
        <f>IF(B310="","",SUM(D310:D327))</f>
        <v>0</v>
      </c>
      <c r="D310" s="55"/>
      <c r="E310" s="50"/>
      <c r="F310" s="7"/>
      <c r="G310" s="53"/>
      <c r="AA310" s="4" t="str" cm="1">
        <f t="array" ref="AA310">TRANSPOSE(_xlfn._xlws.FILTER(
   Drills_Drill,
   (Drills_Competency=$E310)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</row>
    <row r="311" spans="2:43" x14ac:dyDescent="0.25">
      <c r="B311" s="127"/>
      <c r="C311" s="133"/>
      <c r="D311" s="55"/>
      <c r="E311" s="50"/>
      <c r="F311" s="7"/>
      <c r="G311" s="53"/>
      <c r="AA311" s="4" t="str" cm="1">
        <f t="array" ref="AA311">TRANSPOSE(_xlfn._xlws.FILTER(
   Drills_Drill,
   (Drills_Competency=$E311)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</row>
    <row r="312" spans="2:43" x14ac:dyDescent="0.25">
      <c r="B312" s="127"/>
      <c r="C312" s="133"/>
      <c r="D312" s="55"/>
      <c r="E312" s="50"/>
      <c r="F312" s="7"/>
      <c r="G312" s="53"/>
      <c r="AA312" s="4" t="str" cm="1">
        <f t="array" ref="AA312">TRANSPOSE(_xlfn._xlws.FILTER(
   Drills_Drill,
   (Drills_Competency=$E312)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</row>
    <row r="313" spans="2:43" x14ac:dyDescent="0.25">
      <c r="B313" s="127"/>
      <c r="C313" s="133"/>
      <c r="D313" s="55"/>
      <c r="E313" s="50"/>
      <c r="F313" s="7"/>
      <c r="G313" s="53"/>
      <c r="AA313" s="4" t="str" cm="1">
        <f t="array" ref="AA313">TRANSPOSE(_xlfn._xlws.FILTER(
   Drills_Drill,
   (Drills_Competency=$E313)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</row>
    <row r="314" spans="2:43" x14ac:dyDescent="0.25">
      <c r="B314" s="127"/>
      <c r="C314" s="133"/>
      <c r="D314" s="55"/>
      <c r="E314" s="50"/>
      <c r="F314" s="7"/>
      <c r="G314" s="53"/>
      <c r="AA314" s="4" t="str" cm="1">
        <f t="array" ref="AA314">TRANSPOSE(_xlfn._xlws.FILTER(
   Drills_Drill,
   (Drills_Competency=$E314)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</row>
    <row r="315" spans="2:43" x14ac:dyDescent="0.25">
      <c r="B315" s="127"/>
      <c r="C315" s="133"/>
      <c r="D315" s="55"/>
      <c r="E315" s="50"/>
      <c r="F315" s="7"/>
      <c r="G315" s="53"/>
      <c r="AA315" s="4" t="str" cm="1">
        <f t="array" ref="AA315">TRANSPOSE(_xlfn._xlws.FILTER(
   Drills_Drill,
   (Drills_Competency=$E315)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</row>
    <row r="316" spans="2:43" x14ac:dyDescent="0.25">
      <c r="B316" s="127"/>
      <c r="C316" s="133"/>
      <c r="D316" s="55"/>
      <c r="E316" s="50"/>
      <c r="F316" s="7"/>
      <c r="G316" s="53"/>
      <c r="AA316" s="4" t="str" cm="1">
        <f t="array" ref="AA316">TRANSPOSE(_xlfn._xlws.FILTER(
   Drills_Drill,
   (Drills_Competency=$E316)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</row>
    <row r="317" spans="2:43" x14ac:dyDescent="0.25">
      <c r="B317" s="127"/>
      <c r="C317" s="133"/>
      <c r="D317" s="55"/>
      <c r="E317" s="50"/>
      <c r="F317" s="7"/>
      <c r="G317" s="53"/>
      <c r="AA317" s="4" t="str" cm="1">
        <f t="array" ref="AA317">TRANSPOSE(_xlfn._xlws.FILTER(
   Drills_Drill,
   (Drills_Competency=$E317)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</row>
    <row r="318" spans="2:43" x14ac:dyDescent="0.25">
      <c r="B318" s="127"/>
      <c r="C318" s="133"/>
      <c r="D318" s="55"/>
      <c r="E318" s="50"/>
      <c r="F318" s="7"/>
      <c r="G318" s="53"/>
      <c r="AA318" s="4" t="str" cm="1">
        <f t="array" ref="AA318">TRANSPOSE(_xlfn._xlws.FILTER(
   Drills_Drill,
   (Drills_Competency=$E318)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</row>
    <row r="319" spans="2:43" x14ac:dyDescent="0.25">
      <c r="B319" s="127"/>
      <c r="C319" s="133"/>
      <c r="D319" s="55"/>
      <c r="E319" s="50"/>
      <c r="F319" s="7"/>
      <c r="G319" s="53"/>
      <c r="AA319" s="4" t="str" cm="1">
        <f t="array" ref="AA319">TRANSPOSE(_xlfn._xlws.FILTER(
   Drills_Drill,
   (Drills_Competency=$E319)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</row>
    <row r="320" spans="2:43" x14ac:dyDescent="0.25">
      <c r="B320" s="127"/>
      <c r="C320" s="133"/>
      <c r="D320" s="55"/>
      <c r="E320" s="50"/>
      <c r="F320" s="7"/>
      <c r="G320" s="53"/>
      <c r="AA320" s="4" t="str" cm="1">
        <f t="array" ref="AA320">TRANSPOSE(_xlfn._xlws.FILTER(
   Drills_Drill,
   (Drills_Competency=$E320)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</row>
    <row r="321" spans="2:43" x14ac:dyDescent="0.25">
      <c r="B321" s="127"/>
      <c r="C321" s="133"/>
      <c r="D321" s="55"/>
      <c r="E321" s="50"/>
      <c r="F321" s="7"/>
      <c r="G321" s="53"/>
      <c r="AA321" s="4" t="str" cm="1">
        <f t="array" ref="AA321">TRANSPOSE(_xlfn._xlws.FILTER(
   Drills_Drill,
   (Drills_Competency=$E321)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</row>
    <row r="322" spans="2:43" x14ac:dyDescent="0.25">
      <c r="B322" s="127"/>
      <c r="C322" s="133"/>
      <c r="D322" s="55"/>
      <c r="E322" s="50"/>
      <c r="F322" s="7"/>
      <c r="G322" s="53"/>
      <c r="AA322" s="4" t="str" cm="1">
        <f t="array" ref="AA322">TRANSPOSE(_xlfn._xlws.FILTER(
   Drills_Drill,
   (Drills_Competency=$E322)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</row>
    <row r="323" spans="2:43" x14ac:dyDescent="0.25">
      <c r="B323" s="127"/>
      <c r="C323" s="133"/>
      <c r="D323" s="55"/>
      <c r="E323" s="50"/>
      <c r="F323" s="7"/>
      <c r="G323" s="53"/>
      <c r="AA323" s="4" t="str" cm="1">
        <f t="array" ref="AA323">TRANSPOSE(_xlfn._xlws.FILTER(
   Drills_Drill,
   (Drills_Competency=$E323)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</row>
    <row r="324" spans="2:43" x14ac:dyDescent="0.25">
      <c r="B324" s="127"/>
      <c r="C324" s="133"/>
      <c r="D324" s="55"/>
      <c r="E324" s="50"/>
      <c r="F324" s="7"/>
      <c r="G324" s="53"/>
      <c r="AA324" s="4" t="str" cm="1">
        <f t="array" ref="AA324">TRANSPOSE(_xlfn._xlws.FILTER(
   Drills_Drill,
   (Drills_Competency=$E324)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</row>
    <row r="325" spans="2:43" x14ac:dyDescent="0.25">
      <c r="B325" s="127"/>
      <c r="C325" s="133"/>
      <c r="D325" s="55"/>
      <c r="E325" s="50"/>
      <c r="F325" s="7"/>
      <c r="G325" s="53"/>
      <c r="AA325" s="4" t="str" cm="1">
        <f t="array" ref="AA325">TRANSPOSE(_xlfn._xlws.FILTER(
   Drills_Drill,
   (Drills_Competency=$E325)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</row>
    <row r="326" spans="2:43" x14ac:dyDescent="0.25">
      <c r="B326" s="127"/>
      <c r="C326" s="133"/>
      <c r="D326" s="55"/>
      <c r="E326" s="50"/>
      <c r="F326" s="7"/>
      <c r="G326" s="53"/>
      <c r="AA326" s="4" t="str" cm="1">
        <f t="array" ref="AA326">TRANSPOSE(_xlfn._xlws.FILTER(
   Drills_Drill,
   (Drills_Competency=$E326)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</row>
    <row r="327" spans="2:43" ht="15.75" thickBot="1" x14ac:dyDescent="0.3">
      <c r="B327" s="128"/>
      <c r="C327" s="134"/>
      <c r="D327" s="56"/>
      <c r="E327" s="51"/>
      <c r="F327" s="52"/>
      <c r="G327" s="54"/>
      <c r="AA327" s="4" t="str" cm="1">
        <f t="array" ref="AA327">TRANSPOSE(_xlfn._xlws.FILTER(
   Drills_Drill,
   (Drills_Competency=$E327)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</row>
    <row r="328" spans="2:43" x14ac:dyDescent="0.25">
      <c r="B328" s="126" t="s">
        <v>149</v>
      </c>
      <c r="C328" s="132">
        <f>IF(B328="","",SUM(D328:D345))</f>
        <v>0</v>
      </c>
      <c r="D328" s="55"/>
      <c r="E328" s="50"/>
      <c r="F328" s="7"/>
      <c r="G328" s="53"/>
      <c r="AA328" s="4" t="str" cm="1">
        <f t="array" ref="AA328">TRANSPOSE(_xlfn._xlws.FILTER(
   Drills_Drill,
   (Drills_Competency=$E328)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</row>
    <row r="329" spans="2:43" x14ac:dyDescent="0.25">
      <c r="B329" s="127"/>
      <c r="C329" s="133"/>
      <c r="D329" s="55"/>
      <c r="E329" s="50"/>
      <c r="F329" s="7"/>
      <c r="G329" s="53"/>
      <c r="AA329" s="4" t="str" cm="1">
        <f t="array" ref="AA329">TRANSPOSE(_xlfn._xlws.FILTER(
   Drills_Drill,
   (Drills_Competency=$E329)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</row>
    <row r="330" spans="2:43" x14ac:dyDescent="0.25">
      <c r="B330" s="127"/>
      <c r="C330" s="133"/>
      <c r="D330" s="55"/>
      <c r="E330" s="50"/>
      <c r="F330" s="7"/>
      <c r="G330" s="53"/>
      <c r="AA330" s="4" t="str" cm="1">
        <f t="array" ref="AA330">TRANSPOSE(_xlfn._xlws.FILTER(
   Drills_Drill,
   (Drills_Competency=$E330)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</row>
    <row r="331" spans="2:43" x14ac:dyDescent="0.25">
      <c r="B331" s="127"/>
      <c r="C331" s="133"/>
      <c r="D331" s="55"/>
      <c r="E331" s="50"/>
      <c r="F331" s="7"/>
      <c r="G331" s="53"/>
      <c r="AA331" s="4" t="str" cm="1">
        <f t="array" ref="AA331">TRANSPOSE(_xlfn._xlws.FILTER(
   Drills_Drill,
   (Drills_Competency=$E331)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</row>
    <row r="332" spans="2:43" x14ac:dyDescent="0.25">
      <c r="B332" s="127"/>
      <c r="C332" s="133"/>
      <c r="D332" s="55"/>
      <c r="E332" s="50"/>
      <c r="F332" s="7"/>
      <c r="G332" s="53"/>
      <c r="AA332" s="4" t="str" cm="1">
        <f t="array" ref="AA332">TRANSPOSE(_xlfn._xlws.FILTER(
   Drills_Drill,
   (Drills_Competency=$E332)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</row>
    <row r="333" spans="2:43" x14ac:dyDescent="0.25">
      <c r="B333" s="127"/>
      <c r="C333" s="133"/>
      <c r="D333" s="55"/>
      <c r="E333" s="50"/>
      <c r="F333" s="7"/>
      <c r="G333" s="53"/>
      <c r="AA333" s="4" t="str" cm="1">
        <f t="array" ref="AA333">TRANSPOSE(_xlfn._xlws.FILTER(
   Drills_Drill,
   (Drills_Competency=$E333)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</row>
    <row r="334" spans="2:43" x14ac:dyDescent="0.25">
      <c r="B334" s="127"/>
      <c r="C334" s="133"/>
      <c r="D334" s="55"/>
      <c r="E334" s="50"/>
      <c r="F334" s="7"/>
      <c r="G334" s="53"/>
      <c r="AA334" s="4" t="str" cm="1">
        <f t="array" ref="AA334">TRANSPOSE(_xlfn._xlws.FILTER(
   Drills_Drill,
   (Drills_Competency=$E334)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</row>
    <row r="335" spans="2:43" x14ac:dyDescent="0.25">
      <c r="B335" s="127"/>
      <c r="C335" s="133"/>
      <c r="D335" s="55"/>
      <c r="E335" s="50"/>
      <c r="F335" s="7"/>
      <c r="G335" s="53"/>
      <c r="AA335" s="4" t="str" cm="1">
        <f t="array" ref="AA335">TRANSPOSE(_xlfn._xlws.FILTER(
   Drills_Drill,
   (Drills_Competency=$E335)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</row>
    <row r="336" spans="2:43" x14ac:dyDescent="0.25">
      <c r="B336" s="127"/>
      <c r="C336" s="133"/>
      <c r="D336" s="55"/>
      <c r="E336" s="50"/>
      <c r="F336" s="7"/>
      <c r="G336" s="53"/>
      <c r="AA336" s="4" t="str" cm="1">
        <f t="array" ref="AA336">TRANSPOSE(_xlfn._xlws.FILTER(
   Drills_Drill,
   (Drills_Competency=$E336)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</row>
    <row r="337" spans="2:43" x14ac:dyDescent="0.25">
      <c r="B337" s="127"/>
      <c r="C337" s="133"/>
      <c r="D337" s="55"/>
      <c r="E337" s="50"/>
      <c r="F337" s="7"/>
      <c r="G337" s="53"/>
      <c r="AA337" s="4" t="str" cm="1">
        <f t="array" ref="AA337">TRANSPOSE(_xlfn._xlws.FILTER(
   Drills_Drill,
   (Drills_Competency=$E337)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</row>
    <row r="338" spans="2:43" x14ac:dyDescent="0.25">
      <c r="B338" s="127"/>
      <c r="C338" s="133"/>
      <c r="D338" s="55"/>
      <c r="E338" s="50"/>
      <c r="F338" s="7"/>
      <c r="G338" s="53"/>
      <c r="AA338" s="4" t="str" cm="1">
        <f t="array" ref="AA338">TRANSPOSE(_xlfn._xlws.FILTER(
   Drills_Drill,
   (Drills_Competency=$E338)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</row>
    <row r="339" spans="2:43" x14ac:dyDescent="0.25">
      <c r="B339" s="127"/>
      <c r="C339" s="133"/>
      <c r="D339" s="55"/>
      <c r="E339" s="50"/>
      <c r="F339" s="7"/>
      <c r="G339" s="53"/>
      <c r="AA339" s="4" t="str" cm="1">
        <f t="array" ref="AA339">TRANSPOSE(_xlfn._xlws.FILTER(
   Drills_Drill,
   (Drills_Competency=$E339)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</row>
    <row r="340" spans="2:43" x14ac:dyDescent="0.25">
      <c r="B340" s="127"/>
      <c r="C340" s="133"/>
      <c r="D340" s="55"/>
      <c r="E340" s="50"/>
      <c r="F340" s="7"/>
      <c r="G340" s="53"/>
      <c r="AA340" s="4" t="str" cm="1">
        <f t="array" ref="AA340">TRANSPOSE(_xlfn._xlws.FILTER(
   Drills_Drill,
   (Drills_Competency=$E340)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</row>
    <row r="341" spans="2:43" x14ac:dyDescent="0.25">
      <c r="B341" s="127"/>
      <c r="C341" s="133"/>
      <c r="D341" s="55"/>
      <c r="E341" s="50"/>
      <c r="F341" s="7"/>
      <c r="G341" s="53"/>
      <c r="AA341" s="4" t="str" cm="1">
        <f t="array" ref="AA341">TRANSPOSE(_xlfn._xlws.FILTER(
   Drills_Drill,
   (Drills_Competency=$E341)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</row>
    <row r="342" spans="2:43" x14ac:dyDescent="0.25">
      <c r="B342" s="127"/>
      <c r="C342" s="133"/>
      <c r="D342" s="55"/>
      <c r="E342" s="50"/>
      <c r="F342" s="7"/>
      <c r="G342" s="53"/>
      <c r="AA342" s="4" t="str" cm="1">
        <f t="array" ref="AA342">TRANSPOSE(_xlfn._xlws.FILTER(
   Drills_Drill,
   (Drills_Competency=$E342)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</row>
    <row r="343" spans="2:43" x14ac:dyDescent="0.25">
      <c r="B343" s="127"/>
      <c r="C343" s="133"/>
      <c r="D343" s="55"/>
      <c r="E343" s="50"/>
      <c r="F343" s="7"/>
      <c r="G343" s="53"/>
      <c r="AA343" s="4" t="str" cm="1">
        <f t="array" ref="AA343">TRANSPOSE(_xlfn._xlws.FILTER(
   Drills_Drill,
   (Drills_Competency=$E343)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</row>
    <row r="344" spans="2:43" x14ac:dyDescent="0.25">
      <c r="B344" s="127"/>
      <c r="C344" s="133"/>
      <c r="D344" s="55"/>
      <c r="E344" s="50"/>
      <c r="F344" s="7"/>
      <c r="G344" s="53"/>
      <c r="AA344" s="4" t="str" cm="1">
        <f t="array" ref="AA344">TRANSPOSE(_xlfn._xlws.FILTER(
   Drills_Drill,
   (Drills_Competency=$E344)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</row>
    <row r="345" spans="2:43" ht="15.75" thickBot="1" x14ac:dyDescent="0.3">
      <c r="B345" s="128"/>
      <c r="C345" s="134"/>
      <c r="D345" s="56"/>
      <c r="E345" s="51"/>
      <c r="F345" s="52"/>
      <c r="G345" s="54"/>
      <c r="AA345" s="4" t="str" cm="1">
        <f t="array" ref="AA345">TRANSPOSE(_xlfn._xlws.FILTER(
   Drills_Drill,
   (Drills_Competency=$E345)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</row>
    <row r="346" spans="2:43" x14ac:dyDescent="0.25">
      <c r="B346" s="126" t="s">
        <v>150</v>
      </c>
      <c r="C346" s="132">
        <f>IF(B346="","",SUM(D346:D363))</f>
        <v>0</v>
      </c>
      <c r="D346" s="55"/>
      <c r="E346" s="50"/>
      <c r="F346" s="7"/>
      <c r="G346" s="53"/>
      <c r="AA346" s="4" t="str" cm="1">
        <f t="array" ref="AA346">TRANSPOSE(_xlfn._xlws.FILTER(
   Drills_Drill,
   (Drills_Competency=$E346)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</row>
    <row r="347" spans="2:43" x14ac:dyDescent="0.25">
      <c r="B347" s="127"/>
      <c r="C347" s="133"/>
      <c r="D347" s="55"/>
      <c r="E347" s="50"/>
      <c r="F347" s="7"/>
      <c r="G347" s="53"/>
      <c r="AA347" s="4" t="str" cm="1">
        <f t="array" ref="AA347">TRANSPOSE(_xlfn._xlws.FILTER(
   Drills_Drill,
   (Drills_Competency=$E347)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</row>
    <row r="348" spans="2:43" x14ac:dyDescent="0.25">
      <c r="B348" s="127"/>
      <c r="C348" s="133"/>
      <c r="D348" s="55"/>
      <c r="E348" s="50"/>
      <c r="F348" s="7"/>
      <c r="G348" s="53"/>
      <c r="AA348" s="4" t="str" cm="1">
        <f t="array" ref="AA348">TRANSPOSE(_xlfn._xlws.FILTER(
   Drills_Drill,
   (Drills_Competency=$E348)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</row>
    <row r="349" spans="2:43" x14ac:dyDescent="0.25">
      <c r="B349" s="127"/>
      <c r="C349" s="133"/>
      <c r="D349" s="55"/>
      <c r="E349" s="50"/>
      <c r="F349" s="7"/>
      <c r="G349" s="53"/>
      <c r="AA349" s="4" t="str" cm="1">
        <f t="array" ref="AA349">TRANSPOSE(_xlfn._xlws.FILTER(
   Drills_Drill,
   (Drills_Competency=$E349)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</row>
    <row r="350" spans="2:43" x14ac:dyDescent="0.25">
      <c r="B350" s="127"/>
      <c r="C350" s="133"/>
      <c r="D350" s="55"/>
      <c r="E350" s="50"/>
      <c r="F350" s="7"/>
      <c r="G350" s="53"/>
      <c r="AA350" s="4" t="str" cm="1">
        <f t="array" ref="AA350">TRANSPOSE(_xlfn._xlws.FILTER(
   Drills_Drill,
   (Drills_Competency=$E350)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</row>
    <row r="351" spans="2:43" x14ac:dyDescent="0.25">
      <c r="B351" s="127"/>
      <c r="C351" s="133"/>
      <c r="D351" s="55"/>
      <c r="E351" s="50"/>
      <c r="F351" s="7"/>
      <c r="G351" s="53"/>
      <c r="AA351" s="4" t="str" cm="1">
        <f t="array" ref="AA351">TRANSPOSE(_xlfn._xlws.FILTER(
   Drills_Drill,
   (Drills_Competency=$E351)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</row>
    <row r="352" spans="2:43" x14ac:dyDescent="0.25">
      <c r="B352" s="127"/>
      <c r="C352" s="133"/>
      <c r="D352" s="55"/>
      <c r="E352" s="50"/>
      <c r="F352" s="7"/>
      <c r="G352" s="53"/>
      <c r="AA352" s="4" t="str" cm="1">
        <f t="array" ref="AA352">TRANSPOSE(_xlfn._xlws.FILTER(
   Drills_Drill,
   (Drills_Competency=$E352)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</row>
    <row r="353" spans="2:43" x14ac:dyDescent="0.25">
      <c r="B353" s="127"/>
      <c r="C353" s="133"/>
      <c r="D353" s="55"/>
      <c r="E353" s="50"/>
      <c r="F353" s="7"/>
      <c r="G353" s="53"/>
      <c r="AA353" s="4" t="str" cm="1">
        <f t="array" ref="AA353">TRANSPOSE(_xlfn._xlws.FILTER(
   Drills_Drill,
   (Drills_Competency=$E353)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</row>
    <row r="354" spans="2:43" x14ac:dyDescent="0.25">
      <c r="B354" s="127"/>
      <c r="C354" s="133"/>
      <c r="D354" s="55"/>
      <c r="E354" s="50"/>
      <c r="F354" s="7"/>
      <c r="G354" s="53"/>
      <c r="AA354" s="4" t="str" cm="1">
        <f t="array" ref="AA354">TRANSPOSE(_xlfn._xlws.FILTER(
   Drills_Drill,
   (Drills_Competency=$E354)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</row>
    <row r="355" spans="2:43" x14ac:dyDescent="0.25">
      <c r="B355" s="127"/>
      <c r="C355" s="133"/>
      <c r="D355" s="55"/>
      <c r="E355" s="50"/>
      <c r="F355" s="7"/>
      <c r="G355" s="53"/>
      <c r="AA355" s="4" t="str" cm="1">
        <f t="array" ref="AA355">TRANSPOSE(_xlfn._xlws.FILTER(
   Drills_Drill,
   (Drills_Competency=$E355)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</row>
    <row r="356" spans="2:43" x14ac:dyDescent="0.25">
      <c r="B356" s="127"/>
      <c r="C356" s="133"/>
      <c r="D356" s="55"/>
      <c r="E356" s="50"/>
      <c r="F356" s="7"/>
      <c r="G356" s="53"/>
      <c r="AA356" s="4" t="str" cm="1">
        <f t="array" ref="AA356">TRANSPOSE(_xlfn._xlws.FILTER(
   Drills_Drill,
   (Drills_Competency=$E356)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</row>
    <row r="357" spans="2:43" x14ac:dyDescent="0.25">
      <c r="B357" s="127"/>
      <c r="C357" s="133"/>
      <c r="D357" s="55"/>
      <c r="E357" s="50"/>
      <c r="F357" s="7"/>
      <c r="G357" s="53"/>
      <c r="AA357" s="4" t="str" cm="1">
        <f t="array" ref="AA357">TRANSPOSE(_xlfn._xlws.FILTER(
   Drills_Drill,
   (Drills_Competency=$E357)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</row>
    <row r="358" spans="2:43" x14ac:dyDescent="0.25">
      <c r="B358" s="127"/>
      <c r="C358" s="133"/>
      <c r="D358" s="55"/>
      <c r="E358" s="50"/>
      <c r="F358" s="7"/>
      <c r="G358" s="53"/>
      <c r="AA358" s="4" t="str" cm="1">
        <f t="array" ref="AA358">TRANSPOSE(_xlfn._xlws.FILTER(
   Drills_Drill,
   (Drills_Competency=$E358)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</row>
    <row r="359" spans="2:43" x14ac:dyDescent="0.25">
      <c r="B359" s="127"/>
      <c r="C359" s="133"/>
      <c r="D359" s="55"/>
      <c r="E359" s="50"/>
      <c r="F359" s="7"/>
      <c r="G359" s="53"/>
      <c r="AA359" s="4" t="str" cm="1">
        <f t="array" ref="AA359">TRANSPOSE(_xlfn._xlws.FILTER(
   Drills_Drill,
   (Drills_Competency=$E359)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</row>
    <row r="360" spans="2:43" x14ac:dyDescent="0.25">
      <c r="B360" s="127"/>
      <c r="C360" s="133"/>
      <c r="D360" s="55"/>
      <c r="E360" s="50"/>
      <c r="F360" s="7"/>
      <c r="G360" s="53"/>
      <c r="AA360" s="4" t="str" cm="1">
        <f t="array" ref="AA360">TRANSPOSE(_xlfn._xlws.FILTER(
   Drills_Drill,
   (Drills_Competency=$E360)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</row>
    <row r="361" spans="2:43" x14ac:dyDescent="0.25">
      <c r="B361" s="127"/>
      <c r="C361" s="133"/>
      <c r="D361" s="55"/>
      <c r="E361" s="50"/>
      <c r="F361" s="7"/>
      <c r="G361" s="53"/>
      <c r="AA361" s="4" t="str" cm="1">
        <f t="array" ref="AA361">TRANSPOSE(_xlfn._xlws.FILTER(
   Drills_Drill,
   (Drills_Competency=$E361)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</row>
    <row r="362" spans="2:43" x14ac:dyDescent="0.25">
      <c r="B362" s="127"/>
      <c r="C362" s="133"/>
      <c r="D362" s="55"/>
      <c r="E362" s="50"/>
      <c r="F362" s="7"/>
      <c r="G362" s="53"/>
      <c r="AA362" s="4" t="str" cm="1">
        <f t="array" ref="AA362">TRANSPOSE(_xlfn._xlws.FILTER(
   Drills_Drill,
   (Drills_Competency=$E362)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</row>
    <row r="363" spans="2:43" ht="15.75" thickBot="1" x14ac:dyDescent="0.3">
      <c r="B363" s="128"/>
      <c r="C363" s="134"/>
      <c r="D363" s="56"/>
      <c r="E363" s="51"/>
      <c r="F363" s="52"/>
      <c r="G363" s="54"/>
      <c r="AA363" s="4" t="str" cm="1">
        <f t="array" ref="AA363">TRANSPOSE(_xlfn._xlws.FILTER(
   Drills_Drill,
   (Drills_Competency=$E363)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</row>
  </sheetData>
  <mergeCells count="42">
    <mergeCell ref="B310:B327"/>
    <mergeCell ref="B328:B345"/>
    <mergeCell ref="B346:B363"/>
    <mergeCell ref="C310:C327"/>
    <mergeCell ref="C328:C345"/>
    <mergeCell ref="C346:C363"/>
    <mergeCell ref="C292:C309"/>
    <mergeCell ref="B3:C3"/>
    <mergeCell ref="C184:C201"/>
    <mergeCell ref="C202:C219"/>
    <mergeCell ref="C220:C237"/>
    <mergeCell ref="C238:C255"/>
    <mergeCell ref="C256:C273"/>
    <mergeCell ref="C274:C291"/>
    <mergeCell ref="C76:C93"/>
    <mergeCell ref="C94:C111"/>
    <mergeCell ref="C112:C129"/>
    <mergeCell ref="C130:C147"/>
    <mergeCell ref="C148:C165"/>
    <mergeCell ref="C166:C183"/>
    <mergeCell ref="B202:B219"/>
    <mergeCell ref="B220:B237"/>
    <mergeCell ref="B238:B255"/>
    <mergeCell ref="B256:B273"/>
    <mergeCell ref="B274:B291"/>
    <mergeCell ref="B292:B309"/>
    <mergeCell ref="B94:B111"/>
    <mergeCell ref="B112:B129"/>
    <mergeCell ref="B130:B147"/>
    <mergeCell ref="B148:B165"/>
    <mergeCell ref="B166:B183"/>
    <mergeCell ref="B184:B201"/>
    <mergeCell ref="D2:G2"/>
    <mergeCell ref="B4:B21"/>
    <mergeCell ref="B22:B39"/>
    <mergeCell ref="B40:B57"/>
    <mergeCell ref="B58:B75"/>
    <mergeCell ref="B76:B93"/>
    <mergeCell ref="C4:C21"/>
    <mergeCell ref="C22:C39"/>
    <mergeCell ref="C40:C57"/>
    <mergeCell ref="C58:C75"/>
  </mergeCells>
  <conditionalFormatting sqref="D4:G18">
    <cfRule type="expression" dxfId="40" priority="8">
      <formula>$H$3:$H$20="Yes"</formula>
    </cfRule>
  </conditionalFormatting>
  <conditionalFormatting sqref="D4:G363">
    <cfRule type="expression" dxfId="39" priority="2">
      <formula>$H4="Yes"</formula>
    </cfRule>
  </conditionalFormatting>
  <conditionalFormatting sqref="D22:G36">
    <cfRule type="expression" dxfId="38" priority="6">
      <formula>$H$3:$H$20="Yes"</formula>
    </cfRule>
  </conditionalFormatting>
  <conditionalFormatting sqref="D40:G54">
    <cfRule type="expression" dxfId="37" priority="9">
      <formula>$H$3:$H$20="Yes"</formula>
    </cfRule>
  </conditionalFormatting>
  <conditionalFormatting sqref="D58:G72">
    <cfRule type="expression" dxfId="36" priority="38">
      <formula>$H$3:$H$20="Yes"</formula>
    </cfRule>
  </conditionalFormatting>
  <conditionalFormatting sqref="D76:G90">
    <cfRule type="expression" dxfId="35" priority="36">
      <formula>$H$3:$H$20="Yes"</formula>
    </cfRule>
  </conditionalFormatting>
  <conditionalFormatting sqref="D94:G108">
    <cfRule type="expression" dxfId="34" priority="34">
      <formula>$H$3:$H$20="Yes"</formula>
    </cfRule>
  </conditionalFormatting>
  <conditionalFormatting sqref="D112:G126">
    <cfRule type="expression" dxfId="33" priority="32">
      <formula>$H$3:$H$20="Yes"</formula>
    </cfRule>
  </conditionalFormatting>
  <conditionalFormatting sqref="D130:G144">
    <cfRule type="expression" dxfId="32" priority="30">
      <formula>$H$3:$H$20="Yes"</formula>
    </cfRule>
  </conditionalFormatting>
  <conditionalFormatting sqref="D148:G162">
    <cfRule type="expression" dxfId="31" priority="28">
      <formula>$H$3:$H$20="Yes"</formula>
    </cfRule>
  </conditionalFormatting>
  <conditionalFormatting sqref="D166:G180">
    <cfRule type="expression" dxfId="30" priority="26">
      <formula>$H$3:$H$20="Yes"</formula>
    </cfRule>
  </conditionalFormatting>
  <conditionalFormatting sqref="D184:G198">
    <cfRule type="expression" dxfId="29" priority="24">
      <formula>$H$3:$H$20="Yes"</formula>
    </cfRule>
  </conditionalFormatting>
  <conditionalFormatting sqref="D202:G216">
    <cfRule type="expression" dxfId="28" priority="22">
      <formula>$H$3:$H$20="Yes"</formula>
    </cfRule>
  </conditionalFormatting>
  <conditionalFormatting sqref="D220:G234">
    <cfRule type="expression" dxfId="27" priority="20">
      <formula>$H$3:$H$20="Yes"</formula>
    </cfRule>
  </conditionalFormatting>
  <conditionalFormatting sqref="D238:G252">
    <cfRule type="expression" dxfId="26" priority="18">
      <formula>$H$3:$H$20="Yes"</formula>
    </cfRule>
  </conditionalFormatting>
  <conditionalFormatting sqref="D256:G270">
    <cfRule type="expression" dxfId="25" priority="16">
      <formula>$H$3:$H$20="Yes"</formula>
    </cfRule>
  </conditionalFormatting>
  <conditionalFormatting sqref="D274:G288">
    <cfRule type="expression" dxfId="24" priority="14">
      <formula>$H$3:$H$20="Yes"</formula>
    </cfRule>
  </conditionalFormatting>
  <conditionalFormatting sqref="D292:G306">
    <cfRule type="expression" dxfId="23" priority="12">
      <formula>$H$3:$H$20="Yes"</formula>
    </cfRule>
  </conditionalFormatting>
  <conditionalFormatting sqref="D310:G324">
    <cfRule type="expression" dxfId="22" priority="5">
      <formula>$H$3:$H$20="Yes"</formula>
    </cfRule>
  </conditionalFormatting>
  <conditionalFormatting sqref="D328:G342">
    <cfRule type="expression" dxfId="21" priority="3">
      <formula>$H$3:$H$20="Yes"</formula>
    </cfRule>
  </conditionalFormatting>
  <conditionalFormatting sqref="D346:G360">
    <cfRule type="expression" dxfId="20" priority="1">
      <formula>$H$3:$H$20="Yes"</formula>
    </cfRule>
  </conditionalFormatting>
  <dataValidations count="4">
    <dataValidation type="list" allowBlank="1" showInputMessage="1" showErrorMessage="1" sqref="G4:G363" xr:uid="{23F44ACB-E1A6-45D0-8684-DCD23E184C35}">
      <formula1>Settings_Stations</formula1>
    </dataValidation>
    <dataValidation type="list" allowBlank="1" showInputMessage="1" showErrorMessage="1" sqref="E4:E363" xr:uid="{68A85476-512E-4C5C-9E9A-12612FB53D2B}">
      <formula1>Settings_Competency</formula1>
    </dataValidation>
    <dataValidation type="list" allowBlank="1" showInputMessage="1" showErrorMessage="1" sqref="F4:F363" xr:uid="{22B64BF7-B87C-440D-9DC4-45DE4FBCF8C6}">
      <formula1>$AA4:$AQ4</formula1>
    </dataValidation>
    <dataValidation type="list" allowBlank="1" showInputMessage="1" showErrorMessage="1" sqref="D4:D1048576" xr:uid="{314C83EB-9287-4F6F-B69F-FAFEE23F5B97}">
      <formula1>"0:00, 0:02, 0:05, 0:08, 0:10, 0:15, 0:20, 0:25, 0:30"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F8935-F7DB-4CB7-BF7E-A1182B11A17F}">
  <sheetPr>
    <tabColor theme="7" tint="0.79998168889431442"/>
  </sheetPr>
  <dimension ref="B1:AQ363"/>
  <sheetViews>
    <sheetView workbookViewId="0">
      <pane ySplit="3" topLeftCell="A4" activePane="bottomLeft" state="frozen"/>
      <selection activeCell="E11" sqref="E11"/>
      <selection pane="bottomLeft" activeCell="D5" sqref="D5"/>
    </sheetView>
  </sheetViews>
  <sheetFormatPr defaultColWidth="9" defaultRowHeight="15" x14ac:dyDescent="0.25"/>
  <cols>
    <col min="1" max="1" width="3.42578125" customWidth="1"/>
    <col min="2" max="3" width="12" customWidth="1"/>
    <col min="4" max="4" width="10.140625" bestFit="1" customWidth="1"/>
    <col min="5" max="5" width="11.85546875" bestFit="1" customWidth="1"/>
    <col min="6" max="6" width="26.85546875" bestFit="1" customWidth="1"/>
    <col min="7" max="7" width="10.28515625" bestFit="1" customWidth="1"/>
    <col min="8" max="26" width="9" customWidth="1"/>
  </cols>
  <sheetData>
    <row r="1" spans="2:43" ht="15.75" thickBot="1" x14ac:dyDescent="0.3"/>
    <row r="2" spans="2:43" ht="19.5" thickBot="1" x14ac:dyDescent="0.35">
      <c r="D2" s="129" t="s">
        <v>56</v>
      </c>
      <c r="E2" s="130"/>
      <c r="F2" s="130"/>
      <c r="G2" s="131"/>
    </row>
    <row r="3" spans="2:43" ht="15.75" thickBot="1" x14ac:dyDescent="0.3">
      <c r="B3" s="117" t="s">
        <v>20</v>
      </c>
      <c r="C3" s="119"/>
      <c r="D3" s="101" t="s">
        <v>1</v>
      </c>
      <c r="E3" s="102" t="s">
        <v>2</v>
      </c>
      <c r="F3" s="102" t="s">
        <v>3</v>
      </c>
      <c r="G3" s="103" t="s">
        <v>4</v>
      </c>
      <c r="AA3" s="43" t="s">
        <v>126</v>
      </c>
    </row>
    <row r="4" spans="2:43" ht="14.25" customHeight="1" x14ac:dyDescent="0.25">
      <c r="B4" s="126" t="s">
        <v>131</v>
      </c>
      <c r="C4" s="132">
        <f>IF(B4="","",SUM(D4:D21))</f>
        <v>0</v>
      </c>
      <c r="D4" s="55"/>
      <c r="E4" s="50"/>
      <c r="F4" s="7"/>
      <c r="G4" s="53"/>
      <c r="AA4" s="4" t="str" cm="1">
        <f t="array" ref="AA4">TRANSPOSE(_xlfn._xlws.FILTER(
   Drills_Drill,
   (Drills_Competency=$E4)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</row>
    <row r="5" spans="2:43" x14ac:dyDescent="0.25">
      <c r="B5" s="127"/>
      <c r="C5" s="133"/>
      <c r="D5" s="55"/>
      <c r="E5" s="50"/>
      <c r="F5" s="7"/>
      <c r="G5" s="53"/>
      <c r="AA5" s="4" t="str" cm="1">
        <f t="array" ref="AA5">TRANSPOSE(_xlfn._xlws.FILTER(
   Drills_Drill,
   (Drills_Competency=$E5)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</row>
    <row r="6" spans="2:43" x14ac:dyDescent="0.25">
      <c r="B6" s="127"/>
      <c r="C6" s="133"/>
      <c r="D6" s="55"/>
      <c r="E6" s="50"/>
      <c r="F6" s="7"/>
      <c r="G6" s="53"/>
      <c r="AA6" s="4" t="str" cm="1">
        <f t="array" ref="AA6">TRANSPOSE(_xlfn._xlws.FILTER(
   Drills_Drill,
   (Drills_Competency=$E6)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</row>
    <row r="7" spans="2:43" x14ac:dyDescent="0.25">
      <c r="B7" s="127"/>
      <c r="C7" s="133"/>
      <c r="D7" s="55"/>
      <c r="E7" s="50"/>
      <c r="F7" s="7"/>
      <c r="G7" s="53"/>
      <c r="AA7" s="4" t="str" cm="1">
        <f t="array" ref="AA7">TRANSPOSE(_xlfn._xlws.FILTER(
   Drills_Drill,
   (Drills_Competency=$E7)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</row>
    <row r="8" spans="2:43" x14ac:dyDescent="0.25">
      <c r="B8" s="127"/>
      <c r="C8" s="133"/>
      <c r="D8" s="55"/>
      <c r="E8" s="50"/>
      <c r="F8" s="7"/>
      <c r="G8" s="53"/>
      <c r="AA8" s="4" t="str" cm="1">
        <f t="array" ref="AA8">TRANSPOSE(_xlfn._xlws.FILTER(
   Drills_Drill,
   (Drills_Competency=$E8)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</row>
    <row r="9" spans="2:43" x14ac:dyDescent="0.25">
      <c r="B9" s="127"/>
      <c r="C9" s="133"/>
      <c r="D9" s="55"/>
      <c r="E9" s="50"/>
      <c r="F9" s="7"/>
      <c r="G9" s="53"/>
      <c r="AA9" s="4" t="str" cm="1">
        <f t="array" ref="AA9">TRANSPOSE(_xlfn._xlws.FILTER(
   Drills_Drill,
   (Drills_Competency=$E9)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</row>
    <row r="10" spans="2:43" x14ac:dyDescent="0.25">
      <c r="B10" s="127"/>
      <c r="C10" s="133"/>
      <c r="D10" s="55"/>
      <c r="E10" s="50"/>
      <c r="F10" s="7"/>
      <c r="G10" s="53"/>
      <c r="AA10" s="4" t="str" cm="1">
        <f t="array" ref="AA10">TRANSPOSE(_xlfn._xlws.FILTER(
   Drills_Drill,
   (Drills_Competency=$E10)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</row>
    <row r="11" spans="2:43" x14ac:dyDescent="0.25">
      <c r="B11" s="127"/>
      <c r="C11" s="133"/>
      <c r="D11" s="55"/>
      <c r="E11" s="50"/>
      <c r="F11" s="7"/>
      <c r="G11" s="53"/>
      <c r="AA11" s="4" t="str" cm="1">
        <f t="array" ref="AA11">TRANSPOSE(_xlfn._xlws.FILTER(
   Drills_Drill,
   (Drills_Competency=$E11)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</row>
    <row r="12" spans="2:43" x14ac:dyDescent="0.25">
      <c r="B12" s="127"/>
      <c r="C12" s="133"/>
      <c r="D12" s="55"/>
      <c r="E12" s="50"/>
      <c r="F12" s="7"/>
      <c r="G12" s="53"/>
      <c r="AA12" s="4" t="str" cm="1">
        <f t="array" ref="AA12">TRANSPOSE(_xlfn._xlws.FILTER(
   Drills_Drill,
   (Drills_Competency=$E12)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</row>
    <row r="13" spans="2:43" x14ac:dyDescent="0.25">
      <c r="B13" s="127"/>
      <c r="C13" s="133"/>
      <c r="D13" s="55"/>
      <c r="E13" s="50"/>
      <c r="F13" s="7"/>
      <c r="G13" s="53"/>
      <c r="AA13" s="4" t="str" cm="1">
        <f t="array" ref="AA13">TRANSPOSE(_xlfn._xlws.FILTER(
   Drills_Drill,
   (Drills_Competency=$E13)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</row>
    <row r="14" spans="2:43" x14ac:dyDescent="0.25">
      <c r="B14" s="127"/>
      <c r="C14" s="133"/>
      <c r="D14" s="55"/>
      <c r="E14" s="50"/>
      <c r="F14" s="7"/>
      <c r="G14" s="53"/>
      <c r="AA14" s="4" t="str" cm="1">
        <f t="array" ref="AA14">TRANSPOSE(_xlfn._xlws.FILTER(
   Drills_Drill,
   (Drills_Competency=$E14)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</row>
    <row r="15" spans="2:43" x14ac:dyDescent="0.25">
      <c r="B15" s="127"/>
      <c r="C15" s="133"/>
      <c r="D15" s="55"/>
      <c r="E15" s="50"/>
      <c r="F15" s="7"/>
      <c r="G15" s="53"/>
      <c r="AA15" s="4" t="str" cm="1">
        <f t="array" ref="AA15">TRANSPOSE(_xlfn._xlws.FILTER(
   Drills_Drill,
   (Drills_Competency=$E15)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</row>
    <row r="16" spans="2:43" x14ac:dyDescent="0.25">
      <c r="B16" s="127"/>
      <c r="C16" s="133"/>
      <c r="D16" s="55"/>
      <c r="E16" s="50"/>
      <c r="F16" s="7"/>
      <c r="G16" s="53"/>
      <c r="AA16" s="4" t="str" cm="1">
        <f t="array" ref="AA16">TRANSPOSE(_xlfn._xlws.FILTER(
   Drills_Drill,
   (Drills_Competency=$E16)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</row>
    <row r="17" spans="2:43" x14ac:dyDescent="0.25">
      <c r="B17" s="127"/>
      <c r="C17" s="133"/>
      <c r="D17" s="55"/>
      <c r="E17" s="50"/>
      <c r="F17" s="7"/>
      <c r="G17" s="53"/>
      <c r="AA17" s="4" t="str" cm="1">
        <f t="array" ref="AA17">TRANSPOSE(_xlfn._xlws.FILTER(
   Drills_Drill,
   (Drills_Competency=$E17)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</row>
    <row r="18" spans="2:43" x14ac:dyDescent="0.25">
      <c r="B18" s="127"/>
      <c r="C18" s="133"/>
      <c r="D18" s="55"/>
      <c r="E18" s="50"/>
      <c r="F18" s="7"/>
      <c r="G18" s="53"/>
      <c r="AA18" s="4" t="str" cm="1">
        <f t="array" ref="AA18">TRANSPOSE(_xlfn._xlws.FILTER(
   Drills_Drill,
   (Drills_Competency=$E18)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</row>
    <row r="19" spans="2:43" x14ac:dyDescent="0.25">
      <c r="B19" s="127"/>
      <c r="C19" s="133"/>
      <c r="D19" s="55"/>
      <c r="E19" s="50"/>
      <c r="F19" s="7"/>
      <c r="G19" s="53"/>
      <c r="AA19" s="4" t="str" cm="1">
        <f t="array" ref="AA19">TRANSPOSE(_xlfn._xlws.FILTER(
   Drills_Drill,
   (Drills_Competency=$E19)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</row>
    <row r="20" spans="2:43" x14ac:dyDescent="0.25">
      <c r="B20" s="127"/>
      <c r="C20" s="133"/>
      <c r="D20" s="55"/>
      <c r="E20" s="50"/>
      <c r="F20" s="7"/>
      <c r="G20" s="53"/>
      <c r="AA20" s="4" t="str" cm="1">
        <f t="array" ref="AA20">TRANSPOSE(_xlfn._xlws.FILTER(
   Drills_Drill,
   (Drills_Competency=$E20)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</row>
    <row r="21" spans="2:43" ht="15.75" thickBot="1" x14ac:dyDescent="0.3">
      <c r="B21" s="128"/>
      <c r="C21" s="134"/>
      <c r="D21" s="56"/>
      <c r="E21" s="51"/>
      <c r="F21" s="52"/>
      <c r="G21" s="54"/>
      <c r="AA21" s="4" t="str" cm="1">
        <f t="array" ref="AA21">TRANSPOSE(_xlfn._xlws.FILTER(
   Drills_Drill,
   (Drills_Competency=$E21)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</row>
    <row r="22" spans="2:43" ht="14.25" customHeight="1" x14ac:dyDescent="0.25">
      <c r="B22" s="126" t="s">
        <v>132</v>
      </c>
      <c r="C22" s="132">
        <f>IF(B22="","",SUM(D22:D39))</f>
        <v>0</v>
      </c>
      <c r="D22" s="55"/>
      <c r="E22" s="50"/>
      <c r="F22" s="7"/>
      <c r="G22" s="53"/>
      <c r="AA22" s="4" t="str" cm="1">
        <f t="array" ref="AA22">TRANSPOSE(_xlfn._xlws.FILTER(
   Drills_Drill,
   (Drills_Competency=$E22)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</row>
    <row r="23" spans="2:43" x14ac:dyDescent="0.25">
      <c r="B23" s="127"/>
      <c r="C23" s="133"/>
      <c r="D23" s="55"/>
      <c r="E23" s="50"/>
      <c r="F23" s="7"/>
      <c r="G23" s="53"/>
      <c r="AA23" s="4" t="str" cm="1">
        <f t="array" ref="AA23">TRANSPOSE(_xlfn._xlws.FILTER(
   Drills_Drill,
   (Drills_Competency=$E23)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</row>
    <row r="24" spans="2:43" x14ac:dyDescent="0.25">
      <c r="B24" s="127"/>
      <c r="C24" s="133"/>
      <c r="D24" s="55"/>
      <c r="E24" s="50"/>
      <c r="F24" s="7"/>
      <c r="G24" s="53"/>
      <c r="AA24" s="4" t="str" cm="1">
        <f t="array" ref="AA24">TRANSPOSE(_xlfn._xlws.FILTER(
   Drills_Drill,
   (Drills_Competency=$E24)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</row>
    <row r="25" spans="2:43" x14ac:dyDescent="0.25">
      <c r="B25" s="127"/>
      <c r="C25" s="133"/>
      <c r="D25" s="55"/>
      <c r="E25" s="50"/>
      <c r="F25" s="7"/>
      <c r="G25" s="53"/>
      <c r="AA25" s="4" t="str" cm="1">
        <f t="array" ref="AA25">TRANSPOSE(_xlfn._xlws.FILTER(
   Drills_Drill,
   (Drills_Competency=$E25)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</row>
    <row r="26" spans="2:43" x14ac:dyDescent="0.25">
      <c r="B26" s="127"/>
      <c r="C26" s="133"/>
      <c r="D26" s="55"/>
      <c r="E26" s="50"/>
      <c r="F26" s="7"/>
      <c r="G26" s="53"/>
      <c r="AA26" s="4" t="str" cm="1">
        <f t="array" ref="AA26">TRANSPOSE(_xlfn._xlws.FILTER(
   Drills_Drill,
   (Drills_Competency=$E26)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</row>
    <row r="27" spans="2:43" x14ac:dyDescent="0.25">
      <c r="B27" s="127"/>
      <c r="C27" s="133"/>
      <c r="D27" s="55"/>
      <c r="E27" s="50"/>
      <c r="F27" s="7"/>
      <c r="G27" s="53"/>
      <c r="AA27" s="4" t="str" cm="1">
        <f t="array" ref="AA27">TRANSPOSE(_xlfn._xlws.FILTER(
   Drills_Drill,
   (Drills_Competency=$E27)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</row>
    <row r="28" spans="2:43" x14ac:dyDescent="0.25">
      <c r="B28" s="127"/>
      <c r="C28" s="133"/>
      <c r="D28" s="55"/>
      <c r="E28" s="50"/>
      <c r="F28" s="7"/>
      <c r="G28" s="53"/>
      <c r="AA28" s="4" t="str" cm="1">
        <f t="array" ref="AA28">TRANSPOSE(_xlfn._xlws.FILTER(
   Drills_Drill,
   (Drills_Competency=$E28)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</row>
    <row r="29" spans="2:43" x14ac:dyDescent="0.25">
      <c r="B29" s="127"/>
      <c r="C29" s="133"/>
      <c r="D29" s="55"/>
      <c r="E29" s="50"/>
      <c r="F29" s="7"/>
      <c r="G29" s="53"/>
      <c r="AA29" s="4" t="str" cm="1">
        <f t="array" ref="AA29">TRANSPOSE(_xlfn._xlws.FILTER(
   Drills_Drill,
   (Drills_Competency=$E29)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</row>
    <row r="30" spans="2:43" x14ac:dyDescent="0.25">
      <c r="B30" s="127"/>
      <c r="C30" s="133"/>
      <c r="D30" s="55"/>
      <c r="E30" s="50"/>
      <c r="F30" s="7"/>
      <c r="G30" s="53"/>
      <c r="AA30" s="4" t="str" cm="1">
        <f t="array" ref="AA30">TRANSPOSE(_xlfn._xlws.FILTER(
   Drills_Drill,
   (Drills_Competency=$E30)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</row>
    <row r="31" spans="2:43" x14ac:dyDescent="0.25">
      <c r="B31" s="127"/>
      <c r="C31" s="133"/>
      <c r="D31" s="55"/>
      <c r="E31" s="50"/>
      <c r="F31" s="7"/>
      <c r="G31" s="53"/>
      <c r="AA31" s="4" t="str" cm="1">
        <f t="array" ref="AA31">TRANSPOSE(_xlfn._xlws.FILTER(
   Drills_Drill,
   (Drills_Competency=$E31)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</row>
    <row r="32" spans="2:43" x14ac:dyDescent="0.25">
      <c r="B32" s="127"/>
      <c r="C32" s="133"/>
      <c r="D32" s="55"/>
      <c r="E32" s="50"/>
      <c r="F32" s="7"/>
      <c r="G32" s="53"/>
      <c r="AA32" s="4" t="str" cm="1">
        <f t="array" ref="AA32">TRANSPOSE(_xlfn._xlws.FILTER(
   Drills_Drill,
   (Drills_Competency=$E32)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</row>
    <row r="33" spans="2:43" x14ac:dyDescent="0.25">
      <c r="B33" s="127"/>
      <c r="C33" s="133"/>
      <c r="D33" s="55"/>
      <c r="E33" s="50"/>
      <c r="F33" s="7"/>
      <c r="G33" s="53"/>
      <c r="AA33" s="4" t="str" cm="1">
        <f t="array" ref="AA33">TRANSPOSE(_xlfn._xlws.FILTER(
   Drills_Drill,
   (Drills_Competency=$E33)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</row>
    <row r="34" spans="2:43" x14ac:dyDescent="0.25">
      <c r="B34" s="127"/>
      <c r="C34" s="133"/>
      <c r="D34" s="55"/>
      <c r="E34" s="50"/>
      <c r="F34" s="7"/>
      <c r="G34" s="53"/>
      <c r="AA34" s="4" t="str" cm="1">
        <f t="array" ref="AA34">TRANSPOSE(_xlfn._xlws.FILTER(
   Drills_Drill,
   (Drills_Competency=$E34)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</row>
    <row r="35" spans="2:43" x14ac:dyDescent="0.25">
      <c r="B35" s="127"/>
      <c r="C35" s="133"/>
      <c r="D35" s="55"/>
      <c r="E35" s="50"/>
      <c r="F35" s="7"/>
      <c r="G35" s="53"/>
      <c r="AA35" s="4" t="str" cm="1">
        <f t="array" ref="AA35">TRANSPOSE(_xlfn._xlws.FILTER(
   Drills_Drill,
   (Drills_Competency=$E35)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</row>
    <row r="36" spans="2:43" x14ac:dyDescent="0.25">
      <c r="B36" s="127"/>
      <c r="C36" s="133"/>
      <c r="D36" s="55"/>
      <c r="E36" s="50"/>
      <c r="F36" s="7"/>
      <c r="G36" s="53"/>
      <c r="AA36" s="4" t="str" cm="1">
        <f t="array" ref="AA36">TRANSPOSE(_xlfn._xlws.FILTER(
   Drills_Drill,
   (Drills_Competency=$E36)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</row>
    <row r="37" spans="2:43" x14ac:dyDescent="0.25">
      <c r="B37" s="127"/>
      <c r="C37" s="133"/>
      <c r="D37" s="55"/>
      <c r="E37" s="50"/>
      <c r="F37" s="7"/>
      <c r="G37" s="53"/>
      <c r="AA37" s="4" t="str" cm="1">
        <f t="array" ref="AA37">TRANSPOSE(_xlfn._xlws.FILTER(
   Drills_Drill,
   (Drills_Competency=$E37)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</row>
    <row r="38" spans="2:43" x14ac:dyDescent="0.25">
      <c r="B38" s="127"/>
      <c r="C38" s="133"/>
      <c r="D38" s="55"/>
      <c r="E38" s="50"/>
      <c r="F38" s="7"/>
      <c r="G38" s="53"/>
      <c r="AA38" s="4" t="str" cm="1">
        <f t="array" ref="AA38">TRANSPOSE(_xlfn._xlws.FILTER(
   Drills_Drill,
   (Drills_Competency=$E38)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</row>
    <row r="39" spans="2:43" ht="15.75" thickBot="1" x14ac:dyDescent="0.3">
      <c r="B39" s="128"/>
      <c r="C39" s="134"/>
      <c r="D39" s="56"/>
      <c r="E39" s="51"/>
      <c r="F39" s="52"/>
      <c r="G39" s="54"/>
      <c r="AA39" s="4" t="str" cm="1">
        <f t="array" ref="AA39">TRANSPOSE(_xlfn._xlws.FILTER(
   Drills_Drill,
   (Drills_Competency=$E39)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</row>
    <row r="40" spans="2:43" ht="14.25" customHeight="1" x14ac:dyDescent="0.25">
      <c r="B40" s="126" t="s">
        <v>133</v>
      </c>
      <c r="C40" s="132">
        <f>IF(B40="","",SUM(D40:D57))</f>
        <v>0</v>
      </c>
      <c r="D40" s="55"/>
      <c r="E40" s="50"/>
      <c r="F40" s="7"/>
      <c r="G40" s="53"/>
      <c r="AA40" s="4" t="str" cm="1">
        <f t="array" ref="AA40">TRANSPOSE(_xlfn._xlws.FILTER(
   Drills_Drill,
   (Drills_Competency=$E40)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</row>
    <row r="41" spans="2:43" x14ac:dyDescent="0.25">
      <c r="B41" s="127"/>
      <c r="C41" s="133"/>
      <c r="D41" s="55"/>
      <c r="E41" s="50"/>
      <c r="F41" s="7"/>
      <c r="G41" s="53"/>
      <c r="AA41" s="4" t="str" cm="1">
        <f t="array" ref="AA41">TRANSPOSE(_xlfn._xlws.FILTER(
   Drills_Drill,
   (Drills_Competency=$E41)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</row>
    <row r="42" spans="2:43" x14ac:dyDescent="0.25">
      <c r="B42" s="127"/>
      <c r="C42" s="133"/>
      <c r="D42" s="55"/>
      <c r="E42" s="50"/>
      <c r="F42" s="7"/>
      <c r="G42" s="53"/>
      <c r="AA42" s="4" t="str" cm="1">
        <f t="array" ref="AA42">TRANSPOSE(_xlfn._xlws.FILTER(
   Drills_Drill,
   (Drills_Competency=$E42)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</row>
    <row r="43" spans="2:43" x14ac:dyDescent="0.25">
      <c r="B43" s="127"/>
      <c r="C43" s="133"/>
      <c r="D43" s="55"/>
      <c r="E43" s="50"/>
      <c r="F43" s="7"/>
      <c r="G43" s="53"/>
      <c r="AA43" s="4" t="str" cm="1">
        <f t="array" ref="AA43">TRANSPOSE(_xlfn._xlws.FILTER(
   Drills_Drill,
   (Drills_Competency=$E43)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</row>
    <row r="44" spans="2:43" x14ac:dyDescent="0.25">
      <c r="B44" s="127"/>
      <c r="C44" s="133"/>
      <c r="D44" s="55"/>
      <c r="E44" s="50"/>
      <c r="F44" s="7"/>
      <c r="G44" s="53"/>
      <c r="AA44" s="4" t="str" cm="1">
        <f t="array" ref="AA44">TRANSPOSE(_xlfn._xlws.FILTER(
   Drills_Drill,
   (Drills_Competency=$E44)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</row>
    <row r="45" spans="2:43" x14ac:dyDescent="0.25">
      <c r="B45" s="127"/>
      <c r="C45" s="133"/>
      <c r="D45" s="55"/>
      <c r="E45" s="50"/>
      <c r="F45" s="7"/>
      <c r="G45" s="53"/>
      <c r="AA45" s="4" t="str" cm="1">
        <f t="array" ref="AA45">TRANSPOSE(_xlfn._xlws.FILTER(
   Drills_Drill,
   (Drills_Competency=$E45)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</row>
    <row r="46" spans="2:43" x14ac:dyDescent="0.25">
      <c r="B46" s="127"/>
      <c r="C46" s="133"/>
      <c r="D46" s="55"/>
      <c r="E46" s="50"/>
      <c r="F46" s="7"/>
      <c r="G46" s="53"/>
      <c r="AA46" s="4" t="str" cm="1">
        <f t="array" ref="AA46">TRANSPOSE(_xlfn._xlws.FILTER(
   Drills_Drill,
   (Drills_Competency=$E46)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</row>
    <row r="47" spans="2:43" x14ac:dyDescent="0.25">
      <c r="B47" s="127"/>
      <c r="C47" s="133"/>
      <c r="D47" s="55"/>
      <c r="E47" s="50"/>
      <c r="F47" s="7"/>
      <c r="G47" s="53"/>
      <c r="AA47" s="4" t="str" cm="1">
        <f t="array" ref="AA47">TRANSPOSE(_xlfn._xlws.FILTER(
   Drills_Drill,
   (Drills_Competency=$E47)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</row>
    <row r="48" spans="2:43" x14ac:dyDescent="0.25">
      <c r="B48" s="127"/>
      <c r="C48" s="133"/>
      <c r="D48" s="55"/>
      <c r="E48" s="50"/>
      <c r="F48" s="7"/>
      <c r="G48" s="53"/>
      <c r="AA48" s="4" t="str" cm="1">
        <f t="array" ref="AA48">TRANSPOSE(_xlfn._xlws.FILTER(
   Drills_Drill,
   (Drills_Competency=$E48)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</row>
    <row r="49" spans="2:43" x14ac:dyDescent="0.25">
      <c r="B49" s="127"/>
      <c r="C49" s="133"/>
      <c r="D49" s="55"/>
      <c r="E49" s="50"/>
      <c r="F49" s="7"/>
      <c r="G49" s="53"/>
      <c r="AA49" s="4" t="str" cm="1">
        <f t="array" ref="AA49">TRANSPOSE(_xlfn._xlws.FILTER(
   Drills_Drill,
   (Drills_Competency=$E49)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</row>
    <row r="50" spans="2:43" x14ac:dyDescent="0.25">
      <c r="B50" s="127"/>
      <c r="C50" s="133"/>
      <c r="D50" s="55"/>
      <c r="E50" s="50"/>
      <c r="F50" s="7"/>
      <c r="G50" s="53"/>
      <c r="AA50" s="4" t="str" cm="1">
        <f t="array" ref="AA50">TRANSPOSE(_xlfn._xlws.FILTER(
   Drills_Drill,
   (Drills_Competency=$E50)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</row>
    <row r="51" spans="2:43" x14ac:dyDescent="0.25">
      <c r="B51" s="127"/>
      <c r="C51" s="133"/>
      <c r="D51" s="55"/>
      <c r="E51" s="50"/>
      <c r="F51" s="7"/>
      <c r="G51" s="53"/>
      <c r="AA51" s="4" t="str" cm="1">
        <f t="array" ref="AA51">TRANSPOSE(_xlfn._xlws.FILTER(
   Drills_Drill,
   (Drills_Competency=$E51)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</row>
    <row r="52" spans="2:43" x14ac:dyDescent="0.25">
      <c r="B52" s="127"/>
      <c r="C52" s="133"/>
      <c r="D52" s="55"/>
      <c r="E52" s="50"/>
      <c r="F52" s="7"/>
      <c r="G52" s="53"/>
      <c r="AA52" s="4" t="str" cm="1">
        <f t="array" ref="AA52">TRANSPOSE(_xlfn._xlws.FILTER(
   Drills_Drill,
   (Drills_Competency=$E52)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</row>
    <row r="53" spans="2:43" x14ac:dyDescent="0.25">
      <c r="B53" s="127"/>
      <c r="C53" s="133"/>
      <c r="D53" s="55"/>
      <c r="E53" s="50"/>
      <c r="F53" s="7"/>
      <c r="G53" s="53"/>
      <c r="AA53" s="4" t="str" cm="1">
        <f t="array" ref="AA53">TRANSPOSE(_xlfn._xlws.FILTER(
   Drills_Drill,
   (Drills_Competency=$E53)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</row>
    <row r="54" spans="2:43" x14ac:dyDescent="0.25">
      <c r="B54" s="127"/>
      <c r="C54" s="133"/>
      <c r="D54" s="55"/>
      <c r="E54" s="50"/>
      <c r="F54" s="7"/>
      <c r="G54" s="53"/>
      <c r="AA54" s="4" t="str" cm="1">
        <f t="array" ref="AA54">TRANSPOSE(_xlfn._xlws.FILTER(
   Drills_Drill,
   (Drills_Competency=$E54)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</row>
    <row r="55" spans="2:43" x14ac:dyDescent="0.25">
      <c r="B55" s="127"/>
      <c r="C55" s="133"/>
      <c r="D55" s="55"/>
      <c r="E55" s="50"/>
      <c r="F55" s="7"/>
      <c r="G55" s="53"/>
      <c r="AA55" s="4" t="str" cm="1">
        <f t="array" ref="AA55">TRANSPOSE(_xlfn._xlws.FILTER(
   Drills_Drill,
   (Drills_Competency=$E55)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</row>
    <row r="56" spans="2:43" x14ac:dyDescent="0.25">
      <c r="B56" s="127"/>
      <c r="C56" s="133"/>
      <c r="D56" s="55"/>
      <c r="E56" s="50"/>
      <c r="F56" s="7"/>
      <c r="G56" s="53"/>
      <c r="AA56" s="4" t="str" cm="1">
        <f t="array" ref="AA56">TRANSPOSE(_xlfn._xlws.FILTER(
   Drills_Drill,
   (Drills_Competency=$E56)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</row>
    <row r="57" spans="2:43" ht="15.75" thickBot="1" x14ac:dyDescent="0.3">
      <c r="B57" s="128"/>
      <c r="C57" s="134"/>
      <c r="D57" s="56"/>
      <c r="E57" s="51"/>
      <c r="F57" s="52"/>
      <c r="G57" s="54"/>
      <c r="AA57" s="4" t="str" cm="1">
        <f t="array" ref="AA57">TRANSPOSE(_xlfn._xlws.FILTER(
   Drills_Drill,
   (Drills_Competency=$E57)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</row>
    <row r="58" spans="2:43" x14ac:dyDescent="0.25">
      <c r="B58" s="126" t="s">
        <v>134</v>
      </c>
      <c r="C58" s="132">
        <f>IF(B58="","",SUM(D58:D75))</f>
        <v>0</v>
      </c>
      <c r="D58" s="55"/>
      <c r="E58" s="50"/>
      <c r="F58" s="7"/>
      <c r="G58" s="53"/>
      <c r="AA58" s="4" t="str" cm="1">
        <f t="array" ref="AA58">TRANSPOSE(_xlfn._xlws.FILTER(
   Drills_Drill,
   (Drills_Competency=$E58)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</row>
    <row r="59" spans="2:43" x14ac:dyDescent="0.25">
      <c r="B59" s="127"/>
      <c r="C59" s="133"/>
      <c r="D59" s="55"/>
      <c r="E59" s="50"/>
      <c r="F59" s="7"/>
      <c r="G59" s="53"/>
      <c r="AA59" s="4" t="str" cm="1">
        <f t="array" ref="AA59">TRANSPOSE(_xlfn._xlws.FILTER(
   Drills_Drill,
   (Drills_Competency=$E59)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</row>
    <row r="60" spans="2:43" x14ac:dyDescent="0.25">
      <c r="B60" s="127"/>
      <c r="C60" s="133"/>
      <c r="D60" s="55"/>
      <c r="E60" s="50"/>
      <c r="F60" s="7"/>
      <c r="G60" s="53"/>
      <c r="AA60" s="4" t="str" cm="1">
        <f t="array" ref="AA60">TRANSPOSE(_xlfn._xlws.FILTER(
   Drills_Drill,
   (Drills_Competency=$E60)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</row>
    <row r="61" spans="2:43" x14ac:dyDescent="0.25">
      <c r="B61" s="127"/>
      <c r="C61" s="133"/>
      <c r="D61" s="55"/>
      <c r="E61" s="50"/>
      <c r="F61" s="7"/>
      <c r="G61" s="53"/>
      <c r="AA61" s="4" t="str" cm="1">
        <f t="array" ref="AA61">TRANSPOSE(_xlfn._xlws.FILTER(
   Drills_Drill,
   (Drills_Competency=$E61)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</row>
    <row r="62" spans="2:43" x14ac:dyDescent="0.25">
      <c r="B62" s="127"/>
      <c r="C62" s="133"/>
      <c r="D62" s="55"/>
      <c r="E62" s="50"/>
      <c r="F62" s="7"/>
      <c r="G62" s="53"/>
      <c r="AA62" s="4" t="str" cm="1">
        <f t="array" ref="AA62">TRANSPOSE(_xlfn._xlws.FILTER(
   Drills_Drill,
   (Drills_Competency=$E62)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</row>
    <row r="63" spans="2:43" x14ac:dyDescent="0.25">
      <c r="B63" s="127"/>
      <c r="C63" s="133"/>
      <c r="D63" s="55"/>
      <c r="E63" s="50"/>
      <c r="F63" s="7"/>
      <c r="G63" s="53"/>
      <c r="AA63" s="4" t="str" cm="1">
        <f t="array" ref="AA63">TRANSPOSE(_xlfn._xlws.FILTER(
   Drills_Drill,
   (Drills_Competency=$E63)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</row>
    <row r="64" spans="2:43" x14ac:dyDescent="0.25">
      <c r="B64" s="127"/>
      <c r="C64" s="133"/>
      <c r="D64" s="55"/>
      <c r="E64" s="50"/>
      <c r="F64" s="7"/>
      <c r="G64" s="53"/>
      <c r="AA64" s="4" t="str" cm="1">
        <f t="array" ref="AA64">TRANSPOSE(_xlfn._xlws.FILTER(
   Drills_Drill,
   (Drills_Competency=$E64)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</row>
    <row r="65" spans="2:43" x14ac:dyDescent="0.25">
      <c r="B65" s="127"/>
      <c r="C65" s="133"/>
      <c r="D65" s="55"/>
      <c r="E65" s="50"/>
      <c r="F65" s="7"/>
      <c r="G65" s="53"/>
      <c r="AA65" s="4" t="str" cm="1">
        <f t="array" ref="AA65">TRANSPOSE(_xlfn._xlws.FILTER(
   Drills_Drill,
   (Drills_Competency=$E65)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</row>
    <row r="66" spans="2:43" x14ac:dyDescent="0.25">
      <c r="B66" s="127"/>
      <c r="C66" s="133"/>
      <c r="D66" s="55"/>
      <c r="E66" s="50"/>
      <c r="F66" s="7"/>
      <c r="G66" s="53"/>
      <c r="AA66" s="4" t="str" cm="1">
        <f t="array" ref="AA66">TRANSPOSE(_xlfn._xlws.FILTER(
   Drills_Drill,
   (Drills_Competency=$E66)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</row>
    <row r="67" spans="2:43" x14ac:dyDescent="0.25">
      <c r="B67" s="127"/>
      <c r="C67" s="133"/>
      <c r="D67" s="55"/>
      <c r="E67" s="50"/>
      <c r="F67" s="7"/>
      <c r="G67" s="53"/>
      <c r="AA67" s="4" t="str" cm="1">
        <f t="array" ref="AA67">TRANSPOSE(_xlfn._xlws.FILTER(
   Drills_Drill,
   (Drills_Competency=$E67)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</row>
    <row r="68" spans="2:43" x14ac:dyDescent="0.25">
      <c r="B68" s="127"/>
      <c r="C68" s="133"/>
      <c r="D68" s="55"/>
      <c r="E68" s="50"/>
      <c r="F68" s="7"/>
      <c r="G68" s="53"/>
      <c r="AA68" s="4" t="str" cm="1">
        <f t="array" ref="AA68">TRANSPOSE(_xlfn._xlws.FILTER(
   Drills_Drill,
   (Drills_Competency=$E68)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</row>
    <row r="69" spans="2:43" x14ac:dyDescent="0.25">
      <c r="B69" s="127"/>
      <c r="C69" s="133"/>
      <c r="D69" s="55"/>
      <c r="E69" s="50"/>
      <c r="F69" s="7"/>
      <c r="G69" s="53"/>
      <c r="AA69" s="4" t="str" cm="1">
        <f t="array" ref="AA69">TRANSPOSE(_xlfn._xlws.FILTER(
   Drills_Drill,
   (Drills_Competency=$E69)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</row>
    <row r="70" spans="2:43" x14ac:dyDescent="0.25">
      <c r="B70" s="127"/>
      <c r="C70" s="133"/>
      <c r="D70" s="55"/>
      <c r="E70" s="50"/>
      <c r="F70" s="7"/>
      <c r="G70" s="53"/>
      <c r="AA70" s="4" t="str" cm="1">
        <f t="array" ref="AA70">TRANSPOSE(_xlfn._xlws.FILTER(
   Drills_Drill,
   (Drills_Competency=$E70)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</row>
    <row r="71" spans="2:43" x14ac:dyDescent="0.25">
      <c r="B71" s="127"/>
      <c r="C71" s="133"/>
      <c r="D71" s="55"/>
      <c r="E71" s="50"/>
      <c r="F71" s="7"/>
      <c r="G71" s="53"/>
      <c r="AA71" s="4" t="str" cm="1">
        <f t="array" ref="AA71">TRANSPOSE(_xlfn._xlws.FILTER(
   Drills_Drill,
   (Drills_Competency=$E71)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</row>
    <row r="72" spans="2:43" x14ac:dyDescent="0.25">
      <c r="B72" s="127"/>
      <c r="C72" s="133"/>
      <c r="D72" s="55"/>
      <c r="E72" s="50"/>
      <c r="F72" s="7"/>
      <c r="G72" s="53"/>
      <c r="AA72" s="4" t="str" cm="1">
        <f t="array" ref="AA72">TRANSPOSE(_xlfn._xlws.FILTER(
   Drills_Drill,
   (Drills_Competency=$E72)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</row>
    <row r="73" spans="2:43" x14ac:dyDescent="0.25">
      <c r="B73" s="127"/>
      <c r="C73" s="133"/>
      <c r="D73" s="55"/>
      <c r="E73" s="50"/>
      <c r="F73" s="7"/>
      <c r="G73" s="53"/>
      <c r="AA73" s="4" t="str" cm="1">
        <f t="array" ref="AA73">TRANSPOSE(_xlfn._xlws.FILTER(
   Drills_Drill,
   (Drills_Competency=$E73)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</row>
    <row r="74" spans="2:43" x14ac:dyDescent="0.25">
      <c r="B74" s="127"/>
      <c r="C74" s="133"/>
      <c r="D74" s="55"/>
      <c r="E74" s="50"/>
      <c r="F74" s="7"/>
      <c r="G74" s="53"/>
      <c r="AA74" s="4" t="str" cm="1">
        <f t="array" ref="AA74">TRANSPOSE(_xlfn._xlws.FILTER(
   Drills_Drill,
   (Drills_Competency=$E74)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</row>
    <row r="75" spans="2:43" ht="15.75" thickBot="1" x14ac:dyDescent="0.3">
      <c r="B75" s="128"/>
      <c r="C75" s="134"/>
      <c r="D75" s="56"/>
      <c r="E75" s="51"/>
      <c r="F75" s="52"/>
      <c r="G75" s="54"/>
      <c r="AA75" s="4" t="str" cm="1">
        <f t="array" ref="AA75">TRANSPOSE(_xlfn._xlws.FILTER(
   Drills_Drill,
   (Drills_Competency=$E75)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</row>
    <row r="76" spans="2:43" x14ac:dyDescent="0.25">
      <c r="B76" s="126" t="s">
        <v>135</v>
      </c>
      <c r="C76" s="132">
        <f>IF(B76="","",SUM(D76:D93))</f>
        <v>0</v>
      </c>
      <c r="D76" s="55"/>
      <c r="E76" s="50"/>
      <c r="F76" s="7"/>
      <c r="G76" s="53"/>
      <c r="AA76" s="4" t="str" cm="1">
        <f t="array" ref="AA76">TRANSPOSE(_xlfn._xlws.FILTER(
   Drills_Drill,
   (Drills_Competency=$E76)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</row>
    <row r="77" spans="2:43" x14ac:dyDescent="0.25">
      <c r="B77" s="127"/>
      <c r="C77" s="133"/>
      <c r="D77" s="55"/>
      <c r="E77" s="50"/>
      <c r="F77" s="7"/>
      <c r="G77" s="53"/>
      <c r="AA77" s="4" t="str" cm="1">
        <f t="array" ref="AA77">TRANSPOSE(_xlfn._xlws.FILTER(
   Drills_Drill,
   (Drills_Competency=$E77)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</row>
    <row r="78" spans="2:43" x14ac:dyDescent="0.25">
      <c r="B78" s="127"/>
      <c r="C78" s="133"/>
      <c r="D78" s="55"/>
      <c r="E78" s="50"/>
      <c r="F78" s="7"/>
      <c r="G78" s="53"/>
      <c r="AA78" s="4" t="str" cm="1">
        <f t="array" ref="AA78">TRANSPOSE(_xlfn._xlws.FILTER(
   Drills_Drill,
   (Drills_Competency=$E78)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</row>
    <row r="79" spans="2:43" x14ac:dyDescent="0.25">
      <c r="B79" s="127"/>
      <c r="C79" s="133"/>
      <c r="D79" s="55"/>
      <c r="E79" s="50"/>
      <c r="F79" s="7"/>
      <c r="G79" s="53"/>
      <c r="AA79" s="4" t="str" cm="1">
        <f t="array" ref="AA79">TRANSPOSE(_xlfn._xlws.FILTER(
   Drills_Drill,
   (Drills_Competency=$E79)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</row>
    <row r="80" spans="2:43" x14ac:dyDescent="0.25">
      <c r="B80" s="127"/>
      <c r="C80" s="133"/>
      <c r="D80" s="55"/>
      <c r="E80" s="50"/>
      <c r="F80" s="7"/>
      <c r="G80" s="53"/>
      <c r="AA80" s="4" t="str" cm="1">
        <f t="array" ref="AA80">TRANSPOSE(_xlfn._xlws.FILTER(
   Drills_Drill,
   (Drills_Competency=$E80)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</row>
    <row r="81" spans="2:43" x14ac:dyDescent="0.25">
      <c r="B81" s="127"/>
      <c r="C81" s="133"/>
      <c r="D81" s="55"/>
      <c r="E81" s="50"/>
      <c r="F81" s="7"/>
      <c r="G81" s="53"/>
      <c r="AA81" s="4" t="str" cm="1">
        <f t="array" ref="AA81">TRANSPOSE(_xlfn._xlws.FILTER(
   Drills_Drill,
   (Drills_Competency=$E81)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</row>
    <row r="82" spans="2:43" x14ac:dyDescent="0.25">
      <c r="B82" s="127"/>
      <c r="C82" s="133"/>
      <c r="D82" s="55"/>
      <c r="E82" s="50"/>
      <c r="F82" s="7"/>
      <c r="G82" s="53"/>
      <c r="AA82" s="4" t="str" cm="1">
        <f t="array" ref="AA82">TRANSPOSE(_xlfn._xlws.FILTER(
   Drills_Drill,
   (Drills_Competency=$E82)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</row>
    <row r="83" spans="2:43" x14ac:dyDescent="0.25">
      <c r="B83" s="127"/>
      <c r="C83" s="133"/>
      <c r="D83" s="55"/>
      <c r="E83" s="50"/>
      <c r="F83" s="7"/>
      <c r="G83" s="53"/>
      <c r="AA83" s="4" t="str" cm="1">
        <f t="array" ref="AA83">TRANSPOSE(_xlfn._xlws.FILTER(
   Drills_Drill,
   (Drills_Competency=$E83)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</row>
    <row r="84" spans="2:43" x14ac:dyDescent="0.25">
      <c r="B84" s="127"/>
      <c r="C84" s="133"/>
      <c r="D84" s="55"/>
      <c r="E84" s="50"/>
      <c r="F84" s="7"/>
      <c r="G84" s="53"/>
      <c r="AA84" s="4" t="str" cm="1">
        <f t="array" ref="AA84">TRANSPOSE(_xlfn._xlws.FILTER(
   Drills_Drill,
   (Drills_Competency=$E84)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</row>
    <row r="85" spans="2:43" x14ac:dyDescent="0.25">
      <c r="B85" s="127"/>
      <c r="C85" s="133"/>
      <c r="D85" s="55"/>
      <c r="E85" s="50"/>
      <c r="F85" s="7"/>
      <c r="G85" s="53"/>
      <c r="AA85" s="4" t="str" cm="1">
        <f t="array" ref="AA85">TRANSPOSE(_xlfn._xlws.FILTER(
   Drills_Drill,
   (Drills_Competency=$E85)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</row>
    <row r="86" spans="2:43" x14ac:dyDescent="0.25">
      <c r="B86" s="127"/>
      <c r="C86" s="133"/>
      <c r="D86" s="55"/>
      <c r="E86" s="50"/>
      <c r="F86" s="7"/>
      <c r="G86" s="53"/>
      <c r="AA86" s="4" t="str" cm="1">
        <f t="array" ref="AA86">TRANSPOSE(_xlfn._xlws.FILTER(
   Drills_Drill,
   (Drills_Competency=$E86)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</row>
    <row r="87" spans="2:43" x14ac:dyDescent="0.25">
      <c r="B87" s="127"/>
      <c r="C87" s="133"/>
      <c r="D87" s="55"/>
      <c r="E87" s="50"/>
      <c r="F87" s="7"/>
      <c r="G87" s="53"/>
      <c r="AA87" s="4" t="str" cm="1">
        <f t="array" ref="AA87">TRANSPOSE(_xlfn._xlws.FILTER(
   Drills_Drill,
   (Drills_Competency=$E87)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</row>
    <row r="88" spans="2:43" x14ac:dyDescent="0.25">
      <c r="B88" s="127"/>
      <c r="C88" s="133"/>
      <c r="D88" s="55"/>
      <c r="E88" s="50"/>
      <c r="F88" s="7"/>
      <c r="G88" s="53"/>
      <c r="AA88" s="4" t="str" cm="1">
        <f t="array" ref="AA88">TRANSPOSE(_xlfn._xlws.FILTER(
   Drills_Drill,
   (Drills_Competency=$E88)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</row>
    <row r="89" spans="2:43" x14ac:dyDescent="0.25">
      <c r="B89" s="127"/>
      <c r="C89" s="133"/>
      <c r="D89" s="55"/>
      <c r="E89" s="50"/>
      <c r="F89" s="7"/>
      <c r="G89" s="53"/>
      <c r="AA89" s="4" t="str" cm="1">
        <f t="array" ref="AA89">TRANSPOSE(_xlfn._xlws.FILTER(
   Drills_Drill,
   (Drills_Competency=$E89)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</row>
    <row r="90" spans="2:43" x14ac:dyDescent="0.25">
      <c r="B90" s="127"/>
      <c r="C90" s="133"/>
      <c r="D90" s="55"/>
      <c r="E90" s="50"/>
      <c r="F90" s="7"/>
      <c r="G90" s="53"/>
      <c r="AA90" s="4" t="str" cm="1">
        <f t="array" ref="AA90">TRANSPOSE(_xlfn._xlws.FILTER(
   Drills_Drill,
   (Drills_Competency=$E90)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</row>
    <row r="91" spans="2:43" x14ac:dyDescent="0.25">
      <c r="B91" s="127"/>
      <c r="C91" s="133"/>
      <c r="D91" s="55"/>
      <c r="E91" s="50"/>
      <c r="F91" s="7"/>
      <c r="G91" s="53"/>
      <c r="AA91" s="4" t="str" cm="1">
        <f t="array" ref="AA91">TRANSPOSE(_xlfn._xlws.FILTER(
   Drills_Drill,
   (Drills_Competency=$E91)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</row>
    <row r="92" spans="2:43" x14ac:dyDescent="0.25">
      <c r="B92" s="127"/>
      <c r="C92" s="133"/>
      <c r="D92" s="55"/>
      <c r="E92" s="50"/>
      <c r="F92" s="7"/>
      <c r="G92" s="53"/>
      <c r="AA92" s="4" t="str" cm="1">
        <f t="array" ref="AA92">TRANSPOSE(_xlfn._xlws.FILTER(
   Drills_Drill,
   (Drills_Competency=$E92)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</row>
    <row r="93" spans="2:43" ht="15.75" thickBot="1" x14ac:dyDescent="0.3">
      <c r="B93" s="128"/>
      <c r="C93" s="134"/>
      <c r="D93" s="56"/>
      <c r="E93" s="51"/>
      <c r="F93" s="52"/>
      <c r="G93" s="54"/>
      <c r="AA93" s="4" t="str" cm="1">
        <f t="array" ref="AA93">TRANSPOSE(_xlfn._xlws.FILTER(
   Drills_Drill,
   (Drills_Competency=$E93)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</row>
    <row r="94" spans="2:43" x14ac:dyDescent="0.25">
      <c r="B94" s="126" t="s">
        <v>136</v>
      </c>
      <c r="C94" s="132">
        <f>IF(B94="","",SUM(D94:D111))</f>
        <v>0</v>
      </c>
      <c r="D94" s="55"/>
      <c r="E94" s="50"/>
      <c r="F94" s="7"/>
      <c r="G94" s="53"/>
      <c r="AA94" s="4" t="str" cm="1">
        <f t="array" ref="AA94">TRANSPOSE(_xlfn._xlws.FILTER(
   Drills_Drill,
   (Drills_Competency=$E94)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</row>
    <row r="95" spans="2:43" x14ac:dyDescent="0.25">
      <c r="B95" s="127"/>
      <c r="C95" s="133"/>
      <c r="D95" s="55"/>
      <c r="E95" s="50"/>
      <c r="F95" s="7"/>
      <c r="G95" s="53"/>
      <c r="AA95" s="4" t="str" cm="1">
        <f t="array" ref="AA95">TRANSPOSE(_xlfn._xlws.FILTER(
   Drills_Drill,
   (Drills_Competency=$E95)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</row>
    <row r="96" spans="2:43" x14ac:dyDescent="0.25">
      <c r="B96" s="127"/>
      <c r="C96" s="133"/>
      <c r="D96" s="55"/>
      <c r="E96" s="50"/>
      <c r="F96" s="7"/>
      <c r="G96" s="53"/>
      <c r="AA96" s="4" t="str" cm="1">
        <f t="array" ref="AA96">TRANSPOSE(_xlfn._xlws.FILTER(
   Drills_Drill,
   (Drills_Competency=$E96)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</row>
    <row r="97" spans="2:43" x14ac:dyDescent="0.25">
      <c r="B97" s="127"/>
      <c r="C97" s="133"/>
      <c r="D97" s="55"/>
      <c r="E97" s="50"/>
      <c r="F97" s="7"/>
      <c r="G97" s="53"/>
      <c r="AA97" s="4" t="str" cm="1">
        <f t="array" ref="AA97">TRANSPOSE(_xlfn._xlws.FILTER(
   Drills_Drill,
   (Drills_Competency=$E97)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</row>
    <row r="98" spans="2:43" x14ac:dyDescent="0.25">
      <c r="B98" s="127"/>
      <c r="C98" s="133"/>
      <c r="D98" s="55"/>
      <c r="E98" s="50"/>
      <c r="F98" s="7"/>
      <c r="G98" s="53"/>
      <c r="AA98" s="4" t="str" cm="1">
        <f t="array" ref="AA98">TRANSPOSE(_xlfn._xlws.FILTER(
   Drills_Drill,
   (Drills_Competency=$E98)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</row>
    <row r="99" spans="2:43" x14ac:dyDescent="0.25">
      <c r="B99" s="127"/>
      <c r="C99" s="133"/>
      <c r="D99" s="55"/>
      <c r="E99" s="50"/>
      <c r="F99" s="7"/>
      <c r="G99" s="53"/>
      <c r="AA99" s="4" t="str" cm="1">
        <f t="array" ref="AA99">TRANSPOSE(_xlfn._xlws.FILTER(
   Drills_Drill,
   (Drills_Competency=$E99)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</row>
    <row r="100" spans="2:43" x14ac:dyDescent="0.25">
      <c r="B100" s="127"/>
      <c r="C100" s="133"/>
      <c r="D100" s="55"/>
      <c r="E100" s="50"/>
      <c r="F100" s="7"/>
      <c r="G100" s="53"/>
      <c r="AA100" s="4" t="str" cm="1">
        <f t="array" ref="AA100">TRANSPOSE(_xlfn._xlws.FILTER(
   Drills_Drill,
   (Drills_Competency=$E100)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</row>
    <row r="101" spans="2:43" x14ac:dyDescent="0.25">
      <c r="B101" s="127"/>
      <c r="C101" s="133"/>
      <c r="D101" s="55"/>
      <c r="E101" s="50"/>
      <c r="F101" s="7"/>
      <c r="G101" s="53"/>
      <c r="AA101" s="4" t="str" cm="1">
        <f t="array" ref="AA101">TRANSPOSE(_xlfn._xlws.FILTER(
   Drills_Drill,
   (Drills_Competency=$E101)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</row>
    <row r="102" spans="2:43" x14ac:dyDescent="0.25">
      <c r="B102" s="127"/>
      <c r="C102" s="133"/>
      <c r="D102" s="55"/>
      <c r="E102" s="50"/>
      <c r="F102" s="7"/>
      <c r="G102" s="53"/>
      <c r="AA102" s="4" t="str" cm="1">
        <f t="array" ref="AA102">TRANSPOSE(_xlfn._xlws.FILTER(
   Drills_Drill,
   (Drills_Competency=$E102)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</row>
    <row r="103" spans="2:43" x14ac:dyDescent="0.25">
      <c r="B103" s="127"/>
      <c r="C103" s="133"/>
      <c r="D103" s="55"/>
      <c r="E103" s="50"/>
      <c r="F103" s="7"/>
      <c r="G103" s="53"/>
      <c r="AA103" s="4" t="str" cm="1">
        <f t="array" ref="AA103">TRANSPOSE(_xlfn._xlws.FILTER(
   Drills_Drill,
   (Drills_Competency=$E103)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</row>
    <row r="104" spans="2:43" x14ac:dyDescent="0.25">
      <c r="B104" s="127"/>
      <c r="C104" s="133"/>
      <c r="D104" s="55"/>
      <c r="E104" s="50"/>
      <c r="F104" s="7"/>
      <c r="G104" s="53"/>
      <c r="AA104" s="4" t="str" cm="1">
        <f t="array" ref="AA104">TRANSPOSE(_xlfn._xlws.FILTER(
   Drills_Drill,
   (Drills_Competency=$E104)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</row>
    <row r="105" spans="2:43" x14ac:dyDescent="0.25">
      <c r="B105" s="127"/>
      <c r="C105" s="133"/>
      <c r="D105" s="55"/>
      <c r="E105" s="50"/>
      <c r="F105" s="7"/>
      <c r="G105" s="53"/>
      <c r="AA105" s="4" t="str" cm="1">
        <f t="array" ref="AA105">TRANSPOSE(_xlfn._xlws.FILTER(
   Drills_Drill,
   (Drills_Competency=$E105)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</row>
    <row r="106" spans="2:43" x14ac:dyDescent="0.25">
      <c r="B106" s="127"/>
      <c r="C106" s="133"/>
      <c r="D106" s="55"/>
      <c r="E106" s="50"/>
      <c r="F106" s="7"/>
      <c r="G106" s="53"/>
      <c r="AA106" s="4" t="str" cm="1">
        <f t="array" ref="AA106">TRANSPOSE(_xlfn._xlws.FILTER(
   Drills_Drill,
   (Drills_Competency=$E106)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</row>
    <row r="107" spans="2:43" x14ac:dyDescent="0.25">
      <c r="B107" s="127"/>
      <c r="C107" s="133"/>
      <c r="D107" s="55"/>
      <c r="E107" s="50"/>
      <c r="F107" s="7"/>
      <c r="G107" s="53"/>
      <c r="AA107" s="4" t="str" cm="1">
        <f t="array" ref="AA107">TRANSPOSE(_xlfn._xlws.FILTER(
   Drills_Drill,
   (Drills_Competency=$E107)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</row>
    <row r="108" spans="2:43" x14ac:dyDescent="0.25">
      <c r="B108" s="127"/>
      <c r="C108" s="133"/>
      <c r="D108" s="55"/>
      <c r="E108" s="50"/>
      <c r="F108" s="7"/>
      <c r="G108" s="53"/>
      <c r="AA108" s="4" t="str" cm="1">
        <f t="array" ref="AA108">TRANSPOSE(_xlfn._xlws.FILTER(
   Drills_Drill,
   (Drills_Competency=$E108)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</row>
    <row r="109" spans="2:43" x14ac:dyDescent="0.25">
      <c r="B109" s="127"/>
      <c r="C109" s="133"/>
      <c r="D109" s="55"/>
      <c r="E109" s="50"/>
      <c r="F109" s="7"/>
      <c r="G109" s="53"/>
      <c r="AA109" s="4" t="str" cm="1">
        <f t="array" ref="AA109">TRANSPOSE(_xlfn._xlws.FILTER(
   Drills_Drill,
   (Drills_Competency=$E109)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</row>
    <row r="110" spans="2:43" x14ac:dyDescent="0.25">
      <c r="B110" s="127"/>
      <c r="C110" s="133"/>
      <c r="D110" s="55"/>
      <c r="E110" s="50"/>
      <c r="F110" s="7"/>
      <c r="G110" s="53"/>
      <c r="AA110" s="4" t="str" cm="1">
        <f t="array" ref="AA110">TRANSPOSE(_xlfn._xlws.FILTER(
   Drills_Drill,
   (Drills_Competency=$E110)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</row>
    <row r="111" spans="2:43" ht="15.75" thickBot="1" x14ac:dyDescent="0.3">
      <c r="B111" s="128"/>
      <c r="C111" s="134"/>
      <c r="D111" s="56"/>
      <c r="E111" s="51"/>
      <c r="F111" s="52"/>
      <c r="G111" s="54"/>
      <c r="AA111" s="4" t="str" cm="1">
        <f t="array" ref="AA111">TRANSPOSE(_xlfn._xlws.FILTER(
   Drills_Drill,
   (Drills_Competency=$E111)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</row>
    <row r="112" spans="2:43" x14ac:dyDescent="0.25">
      <c r="B112" s="126" t="s">
        <v>137</v>
      </c>
      <c r="C112" s="132">
        <f>IF(B112="","",SUM(D112:D129))</f>
        <v>0</v>
      </c>
      <c r="D112" s="55"/>
      <c r="E112" s="50"/>
      <c r="F112" s="7"/>
      <c r="G112" s="53"/>
      <c r="AA112" s="4" t="str" cm="1">
        <f t="array" ref="AA112">TRANSPOSE(_xlfn._xlws.FILTER(
   Drills_Drill,
   (Drills_Competency=$E112)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</row>
    <row r="113" spans="2:43" x14ac:dyDescent="0.25">
      <c r="B113" s="127"/>
      <c r="C113" s="133"/>
      <c r="D113" s="55"/>
      <c r="E113" s="50"/>
      <c r="F113" s="7"/>
      <c r="G113" s="53"/>
      <c r="AA113" s="4" t="str" cm="1">
        <f t="array" ref="AA113">TRANSPOSE(_xlfn._xlws.FILTER(
   Drills_Drill,
   (Drills_Competency=$E113)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</row>
    <row r="114" spans="2:43" x14ac:dyDescent="0.25">
      <c r="B114" s="127"/>
      <c r="C114" s="133"/>
      <c r="D114" s="55"/>
      <c r="E114" s="50"/>
      <c r="F114" s="7"/>
      <c r="G114" s="53"/>
      <c r="AA114" s="4" t="str" cm="1">
        <f t="array" ref="AA114">TRANSPOSE(_xlfn._xlws.FILTER(
   Drills_Drill,
   (Drills_Competency=$E114)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</row>
    <row r="115" spans="2:43" x14ac:dyDescent="0.25">
      <c r="B115" s="127"/>
      <c r="C115" s="133"/>
      <c r="D115" s="55"/>
      <c r="E115" s="50"/>
      <c r="F115" s="7"/>
      <c r="G115" s="53"/>
      <c r="AA115" s="4" t="str" cm="1">
        <f t="array" ref="AA115">TRANSPOSE(_xlfn._xlws.FILTER(
   Drills_Drill,
   (Drills_Competency=$E115)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</row>
    <row r="116" spans="2:43" x14ac:dyDescent="0.25">
      <c r="B116" s="127"/>
      <c r="C116" s="133"/>
      <c r="D116" s="55"/>
      <c r="E116" s="50"/>
      <c r="F116" s="7"/>
      <c r="G116" s="53"/>
      <c r="AA116" s="4" t="str" cm="1">
        <f t="array" ref="AA116">TRANSPOSE(_xlfn._xlws.FILTER(
   Drills_Drill,
   (Drills_Competency=$E116)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</row>
    <row r="117" spans="2:43" x14ac:dyDescent="0.25">
      <c r="B117" s="127"/>
      <c r="C117" s="133"/>
      <c r="D117" s="55"/>
      <c r="E117" s="50"/>
      <c r="F117" s="7"/>
      <c r="G117" s="53"/>
      <c r="AA117" s="4" t="str" cm="1">
        <f t="array" ref="AA117">TRANSPOSE(_xlfn._xlws.FILTER(
   Drills_Drill,
   (Drills_Competency=$E117)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</row>
    <row r="118" spans="2:43" x14ac:dyDescent="0.25">
      <c r="B118" s="127"/>
      <c r="C118" s="133"/>
      <c r="D118" s="55"/>
      <c r="E118" s="50"/>
      <c r="F118" s="7"/>
      <c r="G118" s="53"/>
      <c r="AA118" s="4" t="str" cm="1">
        <f t="array" ref="AA118">TRANSPOSE(_xlfn._xlws.FILTER(
   Drills_Drill,
   (Drills_Competency=$E118)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</row>
    <row r="119" spans="2:43" x14ac:dyDescent="0.25">
      <c r="B119" s="127"/>
      <c r="C119" s="133"/>
      <c r="D119" s="55"/>
      <c r="E119" s="50"/>
      <c r="F119" s="7"/>
      <c r="G119" s="53"/>
      <c r="AA119" s="4" t="str" cm="1">
        <f t="array" ref="AA119">TRANSPOSE(_xlfn._xlws.FILTER(
   Drills_Drill,
   (Drills_Competency=$E119)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</row>
    <row r="120" spans="2:43" x14ac:dyDescent="0.25">
      <c r="B120" s="127"/>
      <c r="C120" s="133"/>
      <c r="D120" s="55"/>
      <c r="E120" s="50"/>
      <c r="F120" s="7"/>
      <c r="G120" s="53"/>
      <c r="AA120" s="4" t="str" cm="1">
        <f t="array" ref="AA120">TRANSPOSE(_xlfn._xlws.FILTER(
   Drills_Drill,
   (Drills_Competency=$E120)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</row>
    <row r="121" spans="2:43" x14ac:dyDescent="0.25">
      <c r="B121" s="127"/>
      <c r="C121" s="133"/>
      <c r="D121" s="55"/>
      <c r="E121" s="50"/>
      <c r="F121" s="7"/>
      <c r="G121" s="53"/>
      <c r="AA121" s="4" t="str" cm="1">
        <f t="array" ref="AA121">TRANSPOSE(_xlfn._xlws.FILTER(
   Drills_Drill,
   (Drills_Competency=$E121)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</row>
    <row r="122" spans="2:43" x14ac:dyDescent="0.25">
      <c r="B122" s="127"/>
      <c r="C122" s="133"/>
      <c r="D122" s="55"/>
      <c r="E122" s="50"/>
      <c r="F122" s="7"/>
      <c r="G122" s="53"/>
      <c r="AA122" s="4" t="str" cm="1">
        <f t="array" ref="AA122">TRANSPOSE(_xlfn._xlws.FILTER(
   Drills_Drill,
   (Drills_Competency=$E122)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</row>
    <row r="123" spans="2:43" x14ac:dyDescent="0.25">
      <c r="B123" s="127"/>
      <c r="C123" s="133"/>
      <c r="D123" s="55"/>
      <c r="E123" s="50"/>
      <c r="F123" s="7"/>
      <c r="G123" s="53"/>
      <c r="AA123" s="4" t="str" cm="1">
        <f t="array" ref="AA123">TRANSPOSE(_xlfn._xlws.FILTER(
   Drills_Drill,
   (Drills_Competency=$E123)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</row>
    <row r="124" spans="2:43" x14ac:dyDescent="0.25">
      <c r="B124" s="127"/>
      <c r="C124" s="133"/>
      <c r="D124" s="55"/>
      <c r="E124" s="50"/>
      <c r="F124" s="7"/>
      <c r="G124" s="53"/>
      <c r="AA124" s="4" t="str" cm="1">
        <f t="array" ref="AA124">TRANSPOSE(_xlfn._xlws.FILTER(
   Drills_Drill,
   (Drills_Competency=$E124)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</row>
    <row r="125" spans="2:43" x14ac:dyDescent="0.25">
      <c r="B125" s="127"/>
      <c r="C125" s="133"/>
      <c r="D125" s="55"/>
      <c r="E125" s="50"/>
      <c r="F125" s="7"/>
      <c r="G125" s="53"/>
      <c r="AA125" s="4" t="str" cm="1">
        <f t="array" ref="AA125">TRANSPOSE(_xlfn._xlws.FILTER(
   Drills_Drill,
   (Drills_Competency=$E125)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</row>
    <row r="126" spans="2:43" x14ac:dyDescent="0.25">
      <c r="B126" s="127"/>
      <c r="C126" s="133"/>
      <c r="D126" s="55"/>
      <c r="E126" s="50"/>
      <c r="F126" s="7"/>
      <c r="G126" s="53"/>
      <c r="AA126" s="4" t="str" cm="1">
        <f t="array" ref="AA126">TRANSPOSE(_xlfn._xlws.FILTER(
   Drills_Drill,
   (Drills_Competency=$E126)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</row>
    <row r="127" spans="2:43" x14ac:dyDescent="0.25">
      <c r="B127" s="127"/>
      <c r="C127" s="133"/>
      <c r="D127" s="55"/>
      <c r="E127" s="50"/>
      <c r="F127" s="7"/>
      <c r="G127" s="53"/>
      <c r="AA127" s="4" t="str" cm="1">
        <f t="array" ref="AA127">TRANSPOSE(_xlfn._xlws.FILTER(
   Drills_Drill,
   (Drills_Competency=$E127)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</row>
    <row r="128" spans="2:43" x14ac:dyDescent="0.25">
      <c r="B128" s="127"/>
      <c r="C128" s="133"/>
      <c r="D128" s="55"/>
      <c r="E128" s="50"/>
      <c r="F128" s="7"/>
      <c r="G128" s="53"/>
      <c r="AA128" s="4" t="str" cm="1">
        <f t="array" ref="AA128">TRANSPOSE(_xlfn._xlws.FILTER(
   Drills_Drill,
   (Drills_Competency=$E128)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</row>
    <row r="129" spans="2:43" ht="15.75" thickBot="1" x14ac:dyDescent="0.3">
      <c r="B129" s="128"/>
      <c r="C129" s="134"/>
      <c r="D129" s="56"/>
      <c r="E129" s="51"/>
      <c r="F129" s="52"/>
      <c r="G129" s="54"/>
      <c r="AA129" s="4" t="str" cm="1">
        <f t="array" ref="AA129">TRANSPOSE(_xlfn._xlws.FILTER(
   Drills_Drill,
   (Drills_Competency=$E129)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</row>
    <row r="130" spans="2:43" x14ac:dyDescent="0.25">
      <c r="B130" s="126" t="s">
        <v>138</v>
      </c>
      <c r="C130" s="132">
        <f>IF(B130="","",SUM(D130:D147))</f>
        <v>0</v>
      </c>
      <c r="D130" s="55"/>
      <c r="E130" s="50"/>
      <c r="F130" s="7"/>
      <c r="G130" s="53"/>
      <c r="AA130" s="4" t="str" cm="1">
        <f t="array" ref="AA130">TRANSPOSE(_xlfn._xlws.FILTER(
   Drills_Drill,
   (Drills_Competency=$E130)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</row>
    <row r="131" spans="2:43" x14ac:dyDescent="0.25">
      <c r="B131" s="127"/>
      <c r="C131" s="133"/>
      <c r="D131" s="55"/>
      <c r="E131" s="50"/>
      <c r="F131" s="7"/>
      <c r="G131" s="53"/>
      <c r="AA131" s="4" t="str" cm="1">
        <f t="array" ref="AA131">TRANSPOSE(_xlfn._xlws.FILTER(
   Drills_Drill,
   (Drills_Competency=$E131)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</row>
    <row r="132" spans="2:43" x14ac:dyDescent="0.25">
      <c r="B132" s="127"/>
      <c r="C132" s="133"/>
      <c r="D132" s="55"/>
      <c r="E132" s="50"/>
      <c r="F132" s="7"/>
      <c r="G132" s="53"/>
      <c r="AA132" s="4" t="str" cm="1">
        <f t="array" ref="AA132">TRANSPOSE(_xlfn._xlws.FILTER(
   Drills_Drill,
   (Drills_Competency=$E132)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</row>
    <row r="133" spans="2:43" x14ac:dyDescent="0.25">
      <c r="B133" s="127"/>
      <c r="C133" s="133"/>
      <c r="D133" s="55"/>
      <c r="E133" s="50"/>
      <c r="F133" s="7"/>
      <c r="G133" s="53"/>
      <c r="AA133" s="4" t="str" cm="1">
        <f t="array" ref="AA133">TRANSPOSE(_xlfn._xlws.FILTER(
   Drills_Drill,
   (Drills_Competency=$E133)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</row>
    <row r="134" spans="2:43" x14ac:dyDescent="0.25">
      <c r="B134" s="127"/>
      <c r="C134" s="133"/>
      <c r="D134" s="55"/>
      <c r="E134" s="50"/>
      <c r="F134" s="7"/>
      <c r="G134" s="53"/>
      <c r="AA134" s="4" t="str" cm="1">
        <f t="array" ref="AA134">TRANSPOSE(_xlfn._xlws.FILTER(
   Drills_Drill,
   (Drills_Competency=$E134)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</row>
    <row r="135" spans="2:43" x14ac:dyDescent="0.25">
      <c r="B135" s="127"/>
      <c r="C135" s="133"/>
      <c r="D135" s="55"/>
      <c r="E135" s="50"/>
      <c r="F135" s="7"/>
      <c r="G135" s="53"/>
      <c r="AA135" s="4" t="str" cm="1">
        <f t="array" ref="AA135">TRANSPOSE(_xlfn._xlws.FILTER(
   Drills_Drill,
   (Drills_Competency=$E135)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</row>
    <row r="136" spans="2:43" x14ac:dyDescent="0.25">
      <c r="B136" s="127"/>
      <c r="C136" s="133"/>
      <c r="D136" s="55"/>
      <c r="E136" s="50"/>
      <c r="F136" s="7"/>
      <c r="G136" s="53"/>
      <c r="AA136" s="4" t="str" cm="1">
        <f t="array" ref="AA136">TRANSPOSE(_xlfn._xlws.FILTER(
   Drills_Drill,
   (Drills_Competency=$E136)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</row>
    <row r="137" spans="2:43" x14ac:dyDescent="0.25">
      <c r="B137" s="127"/>
      <c r="C137" s="133"/>
      <c r="D137" s="55"/>
      <c r="E137" s="50"/>
      <c r="F137" s="7"/>
      <c r="G137" s="53"/>
      <c r="AA137" s="4" t="str" cm="1">
        <f t="array" ref="AA137">TRANSPOSE(_xlfn._xlws.FILTER(
   Drills_Drill,
   (Drills_Competency=$E137)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</row>
    <row r="138" spans="2:43" x14ac:dyDescent="0.25">
      <c r="B138" s="127"/>
      <c r="C138" s="133"/>
      <c r="D138" s="55"/>
      <c r="E138" s="50"/>
      <c r="F138" s="7"/>
      <c r="G138" s="53"/>
      <c r="AA138" s="4" t="str" cm="1">
        <f t="array" ref="AA138">TRANSPOSE(_xlfn._xlws.FILTER(
   Drills_Drill,
   (Drills_Competency=$E138)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</row>
    <row r="139" spans="2:43" x14ac:dyDescent="0.25">
      <c r="B139" s="127"/>
      <c r="C139" s="133"/>
      <c r="D139" s="55"/>
      <c r="E139" s="50"/>
      <c r="F139" s="7"/>
      <c r="G139" s="53"/>
      <c r="AA139" s="4" t="str" cm="1">
        <f t="array" ref="AA139">TRANSPOSE(_xlfn._xlws.FILTER(
   Drills_Drill,
   (Drills_Competency=$E139)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</row>
    <row r="140" spans="2:43" x14ac:dyDescent="0.25">
      <c r="B140" s="127"/>
      <c r="C140" s="133"/>
      <c r="D140" s="55"/>
      <c r="E140" s="50"/>
      <c r="F140" s="7"/>
      <c r="G140" s="53"/>
      <c r="AA140" s="4" t="str" cm="1">
        <f t="array" ref="AA140">TRANSPOSE(_xlfn._xlws.FILTER(
   Drills_Drill,
   (Drills_Competency=$E140)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</row>
    <row r="141" spans="2:43" x14ac:dyDescent="0.25">
      <c r="B141" s="127"/>
      <c r="C141" s="133"/>
      <c r="D141" s="55"/>
      <c r="E141" s="50"/>
      <c r="F141" s="7"/>
      <c r="G141" s="53"/>
      <c r="AA141" s="4" t="str" cm="1">
        <f t="array" ref="AA141">TRANSPOSE(_xlfn._xlws.FILTER(
   Drills_Drill,
   (Drills_Competency=$E141)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</row>
    <row r="142" spans="2:43" x14ac:dyDescent="0.25">
      <c r="B142" s="127"/>
      <c r="C142" s="133"/>
      <c r="D142" s="55"/>
      <c r="E142" s="50"/>
      <c r="F142" s="7"/>
      <c r="G142" s="53"/>
      <c r="AA142" s="4" t="str" cm="1">
        <f t="array" ref="AA142">TRANSPOSE(_xlfn._xlws.FILTER(
   Drills_Drill,
   (Drills_Competency=$E142)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</row>
    <row r="143" spans="2:43" x14ac:dyDescent="0.25">
      <c r="B143" s="127"/>
      <c r="C143" s="133"/>
      <c r="D143" s="55"/>
      <c r="E143" s="50"/>
      <c r="F143" s="7"/>
      <c r="G143" s="53"/>
      <c r="AA143" s="4" t="str" cm="1">
        <f t="array" ref="AA143">TRANSPOSE(_xlfn._xlws.FILTER(
   Drills_Drill,
   (Drills_Competency=$E143)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</row>
    <row r="144" spans="2:43" x14ac:dyDescent="0.25">
      <c r="B144" s="127"/>
      <c r="C144" s="133"/>
      <c r="D144" s="55"/>
      <c r="E144" s="50"/>
      <c r="F144" s="7"/>
      <c r="G144" s="53"/>
      <c r="AA144" s="4" t="str" cm="1">
        <f t="array" ref="AA144">TRANSPOSE(_xlfn._xlws.FILTER(
   Drills_Drill,
   (Drills_Competency=$E144)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</row>
    <row r="145" spans="2:43" x14ac:dyDescent="0.25">
      <c r="B145" s="127"/>
      <c r="C145" s="133"/>
      <c r="D145" s="55"/>
      <c r="E145" s="50"/>
      <c r="F145" s="7"/>
      <c r="G145" s="53"/>
      <c r="AA145" s="4" t="str" cm="1">
        <f t="array" ref="AA145">TRANSPOSE(_xlfn._xlws.FILTER(
   Drills_Drill,
   (Drills_Competency=$E145)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</row>
    <row r="146" spans="2:43" x14ac:dyDescent="0.25">
      <c r="B146" s="127"/>
      <c r="C146" s="133"/>
      <c r="D146" s="55"/>
      <c r="E146" s="50"/>
      <c r="F146" s="7"/>
      <c r="G146" s="53"/>
      <c r="AA146" s="4" t="str" cm="1">
        <f t="array" ref="AA146">TRANSPOSE(_xlfn._xlws.FILTER(
   Drills_Drill,
   (Drills_Competency=$E146)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</row>
    <row r="147" spans="2:43" ht="15.75" thickBot="1" x14ac:dyDescent="0.3">
      <c r="B147" s="128"/>
      <c r="C147" s="134"/>
      <c r="D147" s="56"/>
      <c r="E147" s="51"/>
      <c r="F147" s="52"/>
      <c r="G147" s="54"/>
      <c r="AA147" s="4" t="str" cm="1">
        <f t="array" ref="AA147">TRANSPOSE(_xlfn._xlws.FILTER(
   Drills_Drill,
   (Drills_Competency=$E147)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</row>
    <row r="148" spans="2:43" x14ac:dyDescent="0.25">
      <c r="B148" s="126" t="s">
        <v>139</v>
      </c>
      <c r="C148" s="132">
        <f>IF(B148="","",SUM(D148:D165))</f>
        <v>0</v>
      </c>
      <c r="D148" s="55"/>
      <c r="E148" s="50"/>
      <c r="F148" s="7"/>
      <c r="G148" s="53"/>
      <c r="AA148" s="4" t="str" cm="1">
        <f t="array" ref="AA148">TRANSPOSE(_xlfn._xlws.FILTER(
   Drills_Drill,
   (Drills_Competency=$E148)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</row>
    <row r="149" spans="2:43" x14ac:dyDescent="0.25">
      <c r="B149" s="127"/>
      <c r="C149" s="133"/>
      <c r="D149" s="55"/>
      <c r="E149" s="50"/>
      <c r="F149" s="7"/>
      <c r="G149" s="53"/>
      <c r="AA149" s="4" t="str" cm="1">
        <f t="array" ref="AA149">TRANSPOSE(_xlfn._xlws.FILTER(
   Drills_Drill,
   (Drills_Competency=$E149)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</row>
    <row r="150" spans="2:43" x14ac:dyDescent="0.25">
      <c r="B150" s="127"/>
      <c r="C150" s="133"/>
      <c r="D150" s="55"/>
      <c r="E150" s="50"/>
      <c r="F150" s="7"/>
      <c r="G150" s="53"/>
      <c r="AA150" s="4" t="str" cm="1">
        <f t="array" ref="AA150">TRANSPOSE(_xlfn._xlws.FILTER(
   Drills_Drill,
   (Drills_Competency=$E150)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</row>
    <row r="151" spans="2:43" x14ac:dyDescent="0.25">
      <c r="B151" s="127"/>
      <c r="C151" s="133"/>
      <c r="D151" s="55"/>
      <c r="E151" s="50"/>
      <c r="F151" s="7"/>
      <c r="G151" s="53"/>
      <c r="AA151" s="4" t="str" cm="1">
        <f t="array" ref="AA151">TRANSPOSE(_xlfn._xlws.FILTER(
   Drills_Drill,
   (Drills_Competency=$E151)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</row>
    <row r="152" spans="2:43" x14ac:dyDescent="0.25">
      <c r="B152" s="127"/>
      <c r="C152" s="133"/>
      <c r="D152" s="55"/>
      <c r="E152" s="50"/>
      <c r="F152" s="7"/>
      <c r="G152" s="53"/>
      <c r="AA152" s="4" t="str" cm="1">
        <f t="array" ref="AA152">TRANSPOSE(_xlfn._xlws.FILTER(
   Drills_Drill,
   (Drills_Competency=$E152)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</row>
    <row r="153" spans="2:43" x14ac:dyDescent="0.25">
      <c r="B153" s="127"/>
      <c r="C153" s="133"/>
      <c r="D153" s="55"/>
      <c r="E153" s="50"/>
      <c r="F153" s="7"/>
      <c r="G153" s="53"/>
      <c r="AA153" s="4" t="str" cm="1">
        <f t="array" ref="AA153">TRANSPOSE(_xlfn._xlws.FILTER(
   Drills_Drill,
   (Drills_Competency=$E153)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</row>
    <row r="154" spans="2:43" x14ac:dyDescent="0.25">
      <c r="B154" s="127"/>
      <c r="C154" s="133"/>
      <c r="D154" s="55"/>
      <c r="E154" s="50"/>
      <c r="F154" s="7"/>
      <c r="G154" s="53"/>
      <c r="AA154" s="4" t="str" cm="1">
        <f t="array" ref="AA154">TRANSPOSE(_xlfn._xlws.FILTER(
   Drills_Drill,
   (Drills_Competency=$E154)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</row>
    <row r="155" spans="2:43" x14ac:dyDescent="0.25">
      <c r="B155" s="127"/>
      <c r="C155" s="133"/>
      <c r="D155" s="55"/>
      <c r="E155" s="50"/>
      <c r="F155" s="7"/>
      <c r="G155" s="53"/>
      <c r="AA155" s="4" t="str" cm="1">
        <f t="array" ref="AA155">TRANSPOSE(_xlfn._xlws.FILTER(
   Drills_Drill,
   (Drills_Competency=$E155)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</row>
    <row r="156" spans="2:43" x14ac:dyDescent="0.25">
      <c r="B156" s="127"/>
      <c r="C156" s="133"/>
      <c r="D156" s="55"/>
      <c r="E156" s="50"/>
      <c r="F156" s="7"/>
      <c r="G156" s="53"/>
      <c r="AA156" s="4" t="str" cm="1">
        <f t="array" ref="AA156">TRANSPOSE(_xlfn._xlws.FILTER(
   Drills_Drill,
   (Drills_Competency=$E156)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</row>
    <row r="157" spans="2:43" x14ac:dyDescent="0.25">
      <c r="B157" s="127"/>
      <c r="C157" s="133"/>
      <c r="D157" s="55"/>
      <c r="E157" s="50"/>
      <c r="F157" s="7"/>
      <c r="G157" s="53"/>
      <c r="AA157" s="4" t="str" cm="1">
        <f t="array" ref="AA157">TRANSPOSE(_xlfn._xlws.FILTER(
   Drills_Drill,
   (Drills_Competency=$E157)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</row>
    <row r="158" spans="2:43" x14ac:dyDescent="0.25">
      <c r="B158" s="127"/>
      <c r="C158" s="133"/>
      <c r="D158" s="55"/>
      <c r="E158" s="50"/>
      <c r="F158" s="7"/>
      <c r="G158" s="53"/>
      <c r="AA158" s="4" t="str" cm="1">
        <f t="array" ref="AA158">TRANSPOSE(_xlfn._xlws.FILTER(
   Drills_Drill,
   (Drills_Competency=$E158)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</row>
    <row r="159" spans="2:43" x14ac:dyDescent="0.25">
      <c r="B159" s="127"/>
      <c r="C159" s="133"/>
      <c r="D159" s="55"/>
      <c r="E159" s="50"/>
      <c r="F159" s="7"/>
      <c r="G159" s="53"/>
      <c r="AA159" s="4" t="str" cm="1">
        <f t="array" ref="AA159">TRANSPOSE(_xlfn._xlws.FILTER(
   Drills_Drill,
   (Drills_Competency=$E159)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</row>
    <row r="160" spans="2:43" x14ac:dyDescent="0.25">
      <c r="B160" s="127"/>
      <c r="C160" s="133"/>
      <c r="D160" s="55"/>
      <c r="E160" s="50"/>
      <c r="F160" s="7"/>
      <c r="G160" s="53"/>
      <c r="AA160" s="4" t="str" cm="1">
        <f t="array" ref="AA160">TRANSPOSE(_xlfn._xlws.FILTER(
   Drills_Drill,
   (Drills_Competency=$E160)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</row>
    <row r="161" spans="2:43" x14ac:dyDescent="0.25">
      <c r="B161" s="127"/>
      <c r="C161" s="133"/>
      <c r="D161" s="55"/>
      <c r="E161" s="50"/>
      <c r="F161" s="7"/>
      <c r="G161" s="53"/>
      <c r="AA161" s="4" t="str" cm="1">
        <f t="array" ref="AA161">TRANSPOSE(_xlfn._xlws.FILTER(
   Drills_Drill,
   (Drills_Competency=$E161)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</row>
    <row r="162" spans="2:43" x14ac:dyDescent="0.25">
      <c r="B162" s="127"/>
      <c r="C162" s="133"/>
      <c r="D162" s="55"/>
      <c r="E162" s="50"/>
      <c r="F162" s="7"/>
      <c r="G162" s="53"/>
      <c r="AA162" s="4" t="str" cm="1">
        <f t="array" ref="AA162">TRANSPOSE(_xlfn._xlws.FILTER(
   Drills_Drill,
   (Drills_Competency=$E162)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</row>
    <row r="163" spans="2:43" x14ac:dyDescent="0.25">
      <c r="B163" s="127"/>
      <c r="C163" s="133"/>
      <c r="D163" s="55"/>
      <c r="E163" s="50"/>
      <c r="F163" s="7"/>
      <c r="G163" s="53"/>
      <c r="AA163" s="4" t="str" cm="1">
        <f t="array" ref="AA163">TRANSPOSE(_xlfn._xlws.FILTER(
   Drills_Drill,
   (Drills_Competency=$E163)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</row>
    <row r="164" spans="2:43" x14ac:dyDescent="0.25">
      <c r="B164" s="127"/>
      <c r="C164" s="133"/>
      <c r="D164" s="55"/>
      <c r="E164" s="50"/>
      <c r="F164" s="7"/>
      <c r="G164" s="53"/>
      <c r="AA164" s="4" t="str" cm="1">
        <f t="array" ref="AA164">TRANSPOSE(_xlfn._xlws.FILTER(
   Drills_Drill,
   (Drills_Competency=$E164)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</row>
    <row r="165" spans="2:43" ht="15.75" thickBot="1" x14ac:dyDescent="0.3">
      <c r="B165" s="128"/>
      <c r="C165" s="134"/>
      <c r="D165" s="56"/>
      <c r="E165" s="51"/>
      <c r="F165" s="52"/>
      <c r="G165" s="54"/>
      <c r="AA165" s="4" t="str" cm="1">
        <f t="array" ref="AA165">TRANSPOSE(_xlfn._xlws.FILTER(
   Drills_Drill,
   (Drills_Competency=$E165)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</row>
    <row r="166" spans="2:43" x14ac:dyDescent="0.25">
      <c r="B166" s="126" t="s">
        <v>140</v>
      </c>
      <c r="C166" s="132">
        <f>IF(B166="","",SUM(D166:D183))</f>
        <v>0</v>
      </c>
      <c r="D166" s="55"/>
      <c r="E166" s="50"/>
      <c r="F166" s="7"/>
      <c r="G166" s="53"/>
      <c r="AA166" s="4" t="str" cm="1">
        <f t="array" ref="AA166">TRANSPOSE(_xlfn._xlws.FILTER(
   Drills_Drill,
   (Drills_Competency=$E166)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</row>
    <row r="167" spans="2:43" x14ac:dyDescent="0.25">
      <c r="B167" s="127"/>
      <c r="C167" s="133"/>
      <c r="D167" s="55"/>
      <c r="E167" s="50"/>
      <c r="F167" s="7"/>
      <c r="G167" s="53"/>
      <c r="AA167" s="4" t="str" cm="1">
        <f t="array" ref="AA167">TRANSPOSE(_xlfn._xlws.FILTER(
   Drills_Drill,
   (Drills_Competency=$E167)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</row>
    <row r="168" spans="2:43" x14ac:dyDescent="0.25">
      <c r="B168" s="127"/>
      <c r="C168" s="133"/>
      <c r="D168" s="55"/>
      <c r="E168" s="50"/>
      <c r="F168" s="7"/>
      <c r="G168" s="53"/>
      <c r="AA168" s="4" t="str" cm="1">
        <f t="array" ref="AA168">TRANSPOSE(_xlfn._xlws.FILTER(
   Drills_Drill,
   (Drills_Competency=$E168)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</row>
    <row r="169" spans="2:43" x14ac:dyDescent="0.25">
      <c r="B169" s="127"/>
      <c r="C169" s="133"/>
      <c r="D169" s="55"/>
      <c r="E169" s="50"/>
      <c r="F169" s="7"/>
      <c r="G169" s="53"/>
      <c r="AA169" s="4" t="str" cm="1">
        <f t="array" ref="AA169">TRANSPOSE(_xlfn._xlws.FILTER(
   Drills_Drill,
   (Drills_Competency=$E169)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</row>
    <row r="170" spans="2:43" x14ac:dyDescent="0.25">
      <c r="B170" s="127"/>
      <c r="C170" s="133"/>
      <c r="D170" s="55"/>
      <c r="E170" s="50"/>
      <c r="F170" s="7"/>
      <c r="G170" s="53"/>
      <c r="AA170" s="4" t="str" cm="1">
        <f t="array" ref="AA170">TRANSPOSE(_xlfn._xlws.FILTER(
   Drills_Drill,
   (Drills_Competency=$E170)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</row>
    <row r="171" spans="2:43" x14ac:dyDescent="0.25">
      <c r="B171" s="127"/>
      <c r="C171" s="133"/>
      <c r="D171" s="55"/>
      <c r="E171" s="50"/>
      <c r="F171" s="7"/>
      <c r="G171" s="53"/>
      <c r="AA171" s="4" t="str" cm="1">
        <f t="array" ref="AA171">TRANSPOSE(_xlfn._xlws.FILTER(
   Drills_Drill,
   (Drills_Competency=$E171)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</row>
    <row r="172" spans="2:43" x14ac:dyDescent="0.25">
      <c r="B172" s="127"/>
      <c r="C172" s="133"/>
      <c r="D172" s="55"/>
      <c r="E172" s="50"/>
      <c r="F172" s="7"/>
      <c r="G172" s="53"/>
      <c r="AA172" s="4" t="str" cm="1">
        <f t="array" ref="AA172">TRANSPOSE(_xlfn._xlws.FILTER(
   Drills_Drill,
   (Drills_Competency=$E172)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</row>
    <row r="173" spans="2:43" x14ac:dyDescent="0.25">
      <c r="B173" s="127"/>
      <c r="C173" s="133"/>
      <c r="D173" s="55"/>
      <c r="E173" s="50"/>
      <c r="F173" s="7"/>
      <c r="G173" s="53"/>
      <c r="AA173" s="4" t="str" cm="1">
        <f t="array" ref="AA173">TRANSPOSE(_xlfn._xlws.FILTER(
   Drills_Drill,
   (Drills_Competency=$E173)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</row>
    <row r="174" spans="2:43" x14ac:dyDescent="0.25">
      <c r="B174" s="127"/>
      <c r="C174" s="133"/>
      <c r="D174" s="55"/>
      <c r="E174" s="50"/>
      <c r="F174" s="7"/>
      <c r="G174" s="53"/>
      <c r="AA174" s="4" t="str" cm="1">
        <f t="array" ref="AA174">TRANSPOSE(_xlfn._xlws.FILTER(
   Drills_Drill,
   (Drills_Competency=$E174)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</row>
    <row r="175" spans="2:43" x14ac:dyDescent="0.25">
      <c r="B175" s="127"/>
      <c r="C175" s="133"/>
      <c r="D175" s="55"/>
      <c r="E175" s="50"/>
      <c r="F175" s="7"/>
      <c r="G175" s="53"/>
      <c r="AA175" s="4" t="str" cm="1">
        <f t="array" ref="AA175">TRANSPOSE(_xlfn._xlws.FILTER(
   Drills_Drill,
   (Drills_Competency=$E175)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</row>
    <row r="176" spans="2:43" x14ac:dyDescent="0.25">
      <c r="B176" s="127"/>
      <c r="C176" s="133"/>
      <c r="D176" s="55"/>
      <c r="E176" s="50"/>
      <c r="F176" s="7"/>
      <c r="G176" s="53"/>
      <c r="AA176" s="4" t="str" cm="1">
        <f t="array" ref="AA176">TRANSPOSE(_xlfn._xlws.FILTER(
   Drills_Drill,
   (Drills_Competency=$E176)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</row>
    <row r="177" spans="2:43" x14ac:dyDescent="0.25">
      <c r="B177" s="127"/>
      <c r="C177" s="133"/>
      <c r="D177" s="55"/>
      <c r="E177" s="50"/>
      <c r="F177" s="7"/>
      <c r="G177" s="53"/>
      <c r="AA177" s="4" t="str" cm="1">
        <f t="array" ref="AA177">TRANSPOSE(_xlfn._xlws.FILTER(
   Drills_Drill,
   (Drills_Competency=$E177)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</row>
    <row r="178" spans="2:43" x14ac:dyDescent="0.25">
      <c r="B178" s="127"/>
      <c r="C178" s="133"/>
      <c r="D178" s="55"/>
      <c r="E178" s="50"/>
      <c r="F178" s="7"/>
      <c r="G178" s="53"/>
      <c r="AA178" s="4" t="str" cm="1">
        <f t="array" ref="AA178">TRANSPOSE(_xlfn._xlws.FILTER(
   Drills_Drill,
   (Drills_Competency=$E178)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</row>
    <row r="179" spans="2:43" x14ac:dyDescent="0.25">
      <c r="B179" s="127"/>
      <c r="C179" s="133"/>
      <c r="D179" s="55"/>
      <c r="E179" s="50"/>
      <c r="F179" s="7"/>
      <c r="G179" s="53"/>
      <c r="AA179" s="4" t="str" cm="1">
        <f t="array" ref="AA179">TRANSPOSE(_xlfn._xlws.FILTER(
   Drills_Drill,
   (Drills_Competency=$E179)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</row>
    <row r="180" spans="2:43" x14ac:dyDescent="0.25">
      <c r="B180" s="127"/>
      <c r="C180" s="133"/>
      <c r="D180" s="55"/>
      <c r="E180" s="50"/>
      <c r="F180" s="7"/>
      <c r="G180" s="53"/>
      <c r="AA180" s="4" t="str" cm="1">
        <f t="array" ref="AA180">TRANSPOSE(_xlfn._xlws.FILTER(
   Drills_Drill,
   (Drills_Competency=$E180)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</row>
    <row r="181" spans="2:43" x14ac:dyDescent="0.25">
      <c r="B181" s="127"/>
      <c r="C181" s="133"/>
      <c r="D181" s="55"/>
      <c r="E181" s="50"/>
      <c r="F181" s="7"/>
      <c r="G181" s="53"/>
      <c r="AA181" s="4" t="str" cm="1">
        <f t="array" ref="AA181">TRANSPOSE(_xlfn._xlws.FILTER(
   Drills_Drill,
   (Drills_Competency=$E181)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</row>
    <row r="182" spans="2:43" x14ac:dyDescent="0.25">
      <c r="B182" s="127"/>
      <c r="C182" s="133"/>
      <c r="D182" s="55"/>
      <c r="E182" s="50"/>
      <c r="F182" s="7"/>
      <c r="G182" s="53"/>
      <c r="AA182" s="4" t="str" cm="1">
        <f t="array" ref="AA182">TRANSPOSE(_xlfn._xlws.FILTER(
   Drills_Drill,
   (Drills_Competency=$E182)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</row>
    <row r="183" spans="2:43" ht="15.75" thickBot="1" x14ac:dyDescent="0.3">
      <c r="B183" s="128"/>
      <c r="C183" s="134"/>
      <c r="D183" s="56"/>
      <c r="E183" s="51"/>
      <c r="F183" s="52"/>
      <c r="G183" s="54"/>
      <c r="AA183" s="4" t="str" cm="1">
        <f t="array" ref="AA183">TRANSPOSE(_xlfn._xlws.FILTER(
   Drills_Drill,
   (Drills_Competency=$E183)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</row>
    <row r="184" spans="2:43" x14ac:dyDescent="0.25">
      <c r="B184" s="126" t="s">
        <v>141</v>
      </c>
      <c r="C184" s="132">
        <f>IF(B184="","",SUM(D184:D201))</f>
        <v>0</v>
      </c>
      <c r="D184" s="55"/>
      <c r="E184" s="50"/>
      <c r="F184" s="7"/>
      <c r="G184" s="53"/>
      <c r="AA184" s="4" t="str" cm="1">
        <f t="array" ref="AA184">TRANSPOSE(_xlfn._xlws.FILTER(
   Drills_Drill,
   (Drills_Competency=$E184)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</row>
    <row r="185" spans="2:43" x14ac:dyDescent="0.25">
      <c r="B185" s="127"/>
      <c r="C185" s="133"/>
      <c r="D185" s="55"/>
      <c r="E185" s="50"/>
      <c r="F185" s="7"/>
      <c r="G185" s="53"/>
      <c r="AA185" s="4" t="str" cm="1">
        <f t="array" ref="AA185">TRANSPOSE(_xlfn._xlws.FILTER(
   Drills_Drill,
   (Drills_Competency=$E185)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</row>
    <row r="186" spans="2:43" x14ac:dyDescent="0.25">
      <c r="B186" s="127"/>
      <c r="C186" s="133"/>
      <c r="D186" s="55"/>
      <c r="E186" s="50"/>
      <c r="F186" s="7"/>
      <c r="G186" s="53"/>
      <c r="AA186" s="4" t="str" cm="1">
        <f t="array" ref="AA186">TRANSPOSE(_xlfn._xlws.FILTER(
   Drills_Drill,
   (Drills_Competency=$E186)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</row>
    <row r="187" spans="2:43" x14ac:dyDescent="0.25">
      <c r="B187" s="127"/>
      <c r="C187" s="133"/>
      <c r="D187" s="55"/>
      <c r="E187" s="50"/>
      <c r="F187" s="7"/>
      <c r="G187" s="53"/>
      <c r="AA187" s="4" t="str" cm="1">
        <f t="array" ref="AA187">TRANSPOSE(_xlfn._xlws.FILTER(
   Drills_Drill,
   (Drills_Competency=$E187)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</row>
    <row r="188" spans="2:43" x14ac:dyDescent="0.25">
      <c r="B188" s="127"/>
      <c r="C188" s="133"/>
      <c r="D188" s="55"/>
      <c r="E188" s="50"/>
      <c r="F188" s="7"/>
      <c r="G188" s="53"/>
      <c r="AA188" s="4" t="str" cm="1">
        <f t="array" ref="AA188">TRANSPOSE(_xlfn._xlws.FILTER(
   Drills_Drill,
   (Drills_Competency=$E188)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</row>
    <row r="189" spans="2:43" x14ac:dyDescent="0.25">
      <c r="B189" s="127"/>
      <c r="C189" s="133"/>
      <c r="D189" s="55"/>
      <c r="E189" s="50"/>
      <c r="F189" s="7"/>
      <c r="G189" s="53"/>
      <c r="AA189" s="4" t="str" cm="1">
        <f t="array" ref="AA189">TRANSPOSE(_xlfn._xlws.FILTER(
   Drills_Drill,
   (Drills_Competency=$E189)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</row>
    <row r="190" spans="2:43" x14ac:dyDescent="0.25">
      <c r="B190" s="127"/>
      <c r="C190" s="133"/>
      <c r="D190" s="55"/>
      <c r="E190" s="50"/>
      <c r="F190" s="7"/>
      <c r="G190" s="53"/>
      <c r="AA190" s="4" t="str" cm="1">
        <f t="array" ref="AA190">TRANSPOSE(_xlfn._xlws.FILTER(
   Drills_Drill,
   (Drills_Competency=$E190)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</row>
    <row r="191" spans="2:43" x14ac:dyDescent="0.25">
      <c r="B191" s="127"/>
      <c r="C191" s="133"/>
      <c r="D191" s="55"/>
      <c r="E191" s="50"/>
      <c r="F191" s="7"/>
      <c r="G191" s="53"/>
      <c r="AA191" s="4" t="str" cm="1">
        <f t="array" ref="AA191">TRANSPOSE(_xlfn._xlws.FILTER(
   Drills_Drill,
   (Drills_Competency=$E191)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</row>
    <row r="192" spans="2:43" x14ac:dyDescent="0.25">
      <c r="B192" s="127"/>
      <c r="C192" s="133"/>
      <c r="D192" s="55"/>
      <c r="E192" s="50"/>
      <c r="F192" s="7"/>
      <c r="G192" s="53"/>
      <c r="AA192" s="4" t="str" cm="1">
        <f t="array" ref="AA192">TRANSPOSE(_xlfn._xlws.FILTER(
   Drills_Drill,
   (Drills_Competency=$E192)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</row>
    <row r="193" spans="2:43" x14ac:dyDescent="0.25">
      <c r="B193" s="127"/>
      <c r="C193" s="133"/>
      <c r="D193" s="55"/>
      <c r="E193" s="50"/>
      <c r="F193" s="7"/>
      <c r="G193" s="53"/>
      <c r="AA193" s="4" t="str" cm="1">
        <f t="array" ref="AA193">TRANSPOSE(_xlfn._xlws.FILTER(
   Drills_Drill,
   (Drills_Competency=$E193)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</row>
    <row r="194" spans="2:43" x14ac:dyDescent="0.25">
      <c r="B194" s="127"/>
      <c r="C194" s="133"/>
      <c r="D194" s="55"/>
      <c r="E194" s="50"/>
      <c r="F194" s="7"/>
      <c r="G194" s="53"/>
      <c r="AA194" s="4" t="str" cm="1">
        <f t="array" ref="AA194">TRANSPOSE(_xlfn._xlws.FILTER(
   Drills_Drill,
   (Drills_Competency=$E194)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</row>
    <row r="195" spans="2:43" x14ac:dyDescent="0.25">
      <c r="B195" s="127"/>
      <c r="C195" s="133"/>
      <c r="D195" s="55"/>
      <c r="E195" s="50"/>
      <c r="F195" s="7"/>
      <c r="G195" s="53"/>
      <c r="AA195" s="4" t="str" cm="1">
        <f t="array" ref="AA195">TRANSPOSE(_xlfn._xlws.FILTER(
   Drills_Drill,
   (Drills_Competency=$E195)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</row>
    <row r="196" spans="2:43" x14ac:dyDescent="0.25">
      <c r="B196" s="127"/>
      <c r="C196" s="133"/>
      <c r="D196" s="55"/>
      <c r="E196" s="50"/>
      <c r="F196" s="7"/>
      <c r="G196" s="53"/>
      <c r="AA196" s="4" t="str" cm="1">
        <f t="array" ref="AA196">TRANSPOSE(_xlfn._xlws.FILTER(
   Drills_Drill,
   (Drills_Competency=$E196)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</row>
    <row r="197" spans="2:43" x14ac:dyDescent="0.25">
      <c r="B197" s="127"/>
      <c r="C197" s="133"/>
      <c r="D197" s="55"/>
      <c r="E197" s="50"/>
      <c r="F197" s="7"/>
      <c r="G197" s="53"/>
      <c r="AA197" s="4" t="str" cm="1">
        <f t="array" ref="AA197">TRANSPOSE(_xlfn._xlws.FILTER(
   Drills_Drill,
   (Drills_Competency=$E197)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</row>
    <row r="198" spans="2:43" x14ac:dyDescent="0.25">
      <c r="B198" s="127"/>
      <c r="C198" s="133"/>
      <c r="D198" s="55"/>
      <c r="E198" s="50"/>
      <c r="F198" s="7"/>
      <c r="G198" s="53"/>
      <c r="AA198" s="4" t="str" cm="1">
        <f t="array" ref="AA198">TRANSPOSE(_xlfn._xlws.FILTER(
   Drills_Drill,
   (Drills_Competency=$E198)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</row>
    <row r="199" spans="2:43" x14ac:dyDescent="0.25">
      <c r="B199" s="127"/>
      <c r="C199" s="133"/>
      <c r="D199" s="55"/>
      <c r="E199" s="50"/>
      <c r="F199" s="7"/>
      <c r="G199" s="53"/>
      <c r="AA199" s="4" t="str" cm="1">
        <f t="array" ref="AA199">TRANSPOSE(_xlfn._xlws.FILTER(
   Drills_Drill,
   (Drills_Competency=$E199)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</row>
    <row r="200" spans="2:43" x14ac:dyDescent="0.25">
      <c r="B200" s="127"/>
      <c r="C200" s="133"/>
      <c r="D200" s="55"/>
      <c r="E200" s="50"/>
      <c r="F200" s="7"/>
      <c r="G200" s="53"/>
      <c r="AA200" s="4" t="str" cm="1">
        <f t="array" ref="AA200">TRANSPOSE(_xlfn._xlws.FILTER(
   Drills_Drill,
   (Drills_Competency=$E200)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</row>
    <row r="201" spans="2:43" ht="15.75" thickBot="1" x14ac:dyDescent="0.3">
      <c r="B201" s="128"/>
      <c r="C201" s="134"/>
      <c r="D201" s="56"/>
      <c r="E201" s="51"/>
      <c r="F201" s="52"/>
      <c r="G201" s="54"/>
      <c r="AA201" s="4" t="str" cm="1">
        <f t="array" ref="AA201">TRANSPOSE(_xlfn._xlws.FILTER(
   Drills_Drill,
   (Drills_Competency=$E201)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</row>
    <row r="202" spans="2:43" x14ac:dyDescent="0.25">
      <c r="B202" s="126" t="s">
        <v>142</v>
      </c>
      <c r="C202" s="132">
        <f>IF(B202="","",SUM(D202:D219))</f>
        <v>0</v>
      </c>
      <c r="D202" s="55"/>
      <c r="E202" s="50"/>
      <c r="F202" s="7"/>
      <c r="G202" s="53"/>
      <c r="AA202" s="4" t="str" cm="1">
        <f t="array" ref="AA202">TRANSPOSE(_xlfn._xlws.FILTER(
   Drills_Drill,
   (Drills_Competency=$E202)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</row>
    <row r="203" spans="2:43" x14ac:dyDescent="0.25">
      <c r="B203" s="127"/>
      <c r="C203" s="133"/>
      <c r="D203" s="55"/>
      <c r="E203" s="50"/>
      <c r="F203" s="7"/>
      <c r="G203" s="53"/>
      <c r="AA203" s="4" t="str" cm="1">
        <f t="array" ref="AA203">TRANSPOSE(_xlfn._xlws.FILTER(
   Drills_Drill,
   (Drills_Competency=$E203)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</row>
    <row r="204" spans="2:43" x14ac:dyDescent="0.25">
      <c r="B204" s="127"/>
      <c r="C204" s="133"/>
      <c r="D204" s="55"/>
      <c r="E204" s="50"/>
      <c r="F204" s="7"/>
      <c r="G204" s="53"/>
      <c r="AA204" s="4" t="str" cm="1">
        <f t="array" ref="AA204">TRANSPOSE(_xlfn._xlws.FILTER(
   Drills_Drill,
   (Drills_Competency=$E204)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</row>
    <row r="205" spans="2:43" x14ac:dyDescent="0.25">
      <c r="B205" s="127"/>
      <c r="C205" s="133"/>
      <c r="D205" s="55"/>
      <c r="E205" s="50"/>
      <c r="F205" s="7"/>
      <c r="G205" s="53"/>
      <c r="AA205" s="4" t="str" cm="1">
        <f t="array" ref="AA205">TRANSPOSE(_xlfn._xlws.FILTER(
   Drills_Drill,
   (Drills_Competency=$E205)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</row>
    <row r="206" spans="2:43" x14ac:dyDescent="0.25">
      <c r="B206" s="127"/>
      <c r="C206" s="133"/>
      <c r="D206" s="55"/>
      <c r="E206" s="50"/>
      <c r="F206" s="7"/>
      <c r="G206" s="53"/>
      <c r="AA206" s="4" t="str" cm="1">
        <f t="array" ref="AA206">TRANSPOSE(_xlfn._xlws.FILTER(
   Drills_Drill,
   (Drills_Competency=$E206)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</row>
    <row r="207" spans="2:43" x14ac:dyDescent="0.25">
      <c r="B207" s="127"/>
      <c r="C207" s="133"/>
      <c r="D207" s="55"/>
      <c r="E207" s="50"/>
      <c r="F207" s="7"/>
      <c r="G207" s="53"/>
      <c r="AA207" s="4" t="str" cm="1">
        <f t="array" ref="AA207">TRANSPOSE(_xlfn._xlws.FILTER(
   Drills_Drill,
   (Drills_Competency=$E207)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</row>
    <row r="208" spans="2:43" x14ac:dyDescent="0.25">
      <c r="B208" s="127"/>
      <c r="C208" s="133"/>
      <c r="D208" s="55"/>
      <c r="E208" s="50"/>
      <c r="F208" s="7"/>
      <c r="G208" s="53"/>
      <c r="AA208" s="4" t="str" cm="1">
        <f t="array" ref="AA208">TRANSPOSE(_xlfn._xlws.FILTER(
   Drills_Drill,
   (Drills_Competency=$E208)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</row>
    <row r="209" spans="2:43" x14ac:dyDescent="0.25">
      <c r="B209" s="127"/>
      <c r="C209" s="133"/>
      <c r="D209" s="55"/>
      <c r="E209" s="50"/>
      <c r="F209" s="7"/>
      <c r="G209" s="53"/>
      <c r="AA209" s="4" t="str" cm="1">
        <f t="array" ref="AA209">TRANSPOSE(_xlfn._xlws.FILTER(
   Drills_Drill,
   (Drills_Competency=$E209)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</row>
    <row r="210" spans="2:43" x14ac:dyDescent="0.25">
      <c r="B210" s="127"/>
      <c r="C210" s="133"/>
      <c r="D210" s="55"/>
      <c r="E210" s="50"/>
      <c r="F210" s="7"/>
      <c r="G210" s="53"/>
      <c r="AA210" s="4" t="str" cm="1">
        <f t="array" ref="AA210">TRANSPOSE(_xlfn._xlws.FILTER(
   Drills_Drill,
   (Drills_Competency=$E210)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</row>
    <row r="211" spans="2:43" x14ac:dyDescent="0.25">
      <c r="B211" s="127"/>
      <c r="C211" s="133"/>
      <c r="D211" s="55"/>
      <c r="E211" s="50"/>
      <c r="F211" s="7"/>
      <c r="G211" s="53"/>
      <c r="AA211" s="4" t="str" cm="1">
        <f t="array" ref="AA211">TRANSPOSE(_xlfn._xlws.FILTER(
   Drills_Drill,
   (Drills_Competency=$E211)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</row>
    <row r="212" spans="2:43" x14ac:dyDescent="0.25">
      <c r="B212" s="127"/>
      <c r="C212" s="133"/>
      <c r="D212" s="55"/>
      <c r="E212" s="50"/>
      <c r="F212" s="7"/>
      <c r="G212" s="53"/>
      <c r="AA212" s="4" t="str" cm="1">
        <f t="array" ref="AA212">TRANSPOSE(_xlfn._xlws.FILTER(
   Drills_Drill,
   (Drills_Competency=$E212)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</row>
    <row r="213" spans="2:43" x14ac:dyDescent="0.25">
      <c r="B213" s="127"/>
      <c r="C213" s="133"/>
      <c r="D213" s="55"/>
      <c r="E213" s="50"/>
      <c r="F213" s="7"/>
      <c r="G213" s="53"/>
      <c r="AA213" s="4" t="str" cm="1">
        <f t="array" ref="AA213">TRANSPOSE(_xlfn._xlws.FILTER(
   Drills_Drill,
   (Drills_Competency=$E213)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</row>
    <row r="214" spans="2:43" x14ac:dyDescent="0.25">
      <c r="B214" s="127"/>
      <c r="C214" s="133"/>
      <c r="D214" s="55"/>
      <c r="E214" s="50"/>
      <c r="F214" s="7"/>
      <c r="G214" s="53"/>
      <c r="AA214" s="4" t="str" cm="1">
        <f t="array" ref="AA214">TRANSPOSE(_xlfn._xlws.FILTER(
   Drills_Drill,
   (Drills_Competency=$E214)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</row>
    <row r="215" spans="2:43" x14ac:dyDescent="0.25">
      <c r="B215" s="127"/>
      <c r="C215" s="133"/>
      <c r="D215" s="55"/>
      <c r="E215" s="50"/>
      <c r="F215" s="7"/>
      <c r="G215" s="53"/>
      <c r="AA215" s="4" t="str" cm="1">
        <f t="array" ref="AA215">TRANSPOSE(_xlfn._xlws.FILTER(
   Drills_Drill,
   (Drills_Competency=$E215)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</row>
    <row r="216" spans="2:43" x14ac:dyDescent="0.25">
      <c r="B216" s="127"/>
      <c r="C216" s="133"/>
      <c r="D216" s="55"/>
      <c r="E216" s="50"/>
      <c r="F216" s="7"/>
      <c r="G216" s="53"/>
      <c r="AA216" s="4" t="str" cm="1">
        <f t="array" ref="AA216">TRANSPOSE(_xlfn._xlws.FILTER(
   Drills_Drill,
   (Drills_Competency=$E216)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</row>
    <row r="217" spans="2:43" x14ac:dyDescent="0.25">
      <c r="B217" s="127"/>
      <c r="C217" s="133"/>
      <c r="D217" s="55"/>
      <c r="E217" s="50"/>
      <c r="F217" s="7"/>
      <c r="G217" s="53"/>
      <c r="AA217" s="4" t="str" cm="1">
        <f t="array" ref="AA217">TRANSPOSE(_xlfn._xlws.FILTER(
   Drills_Drill,
   (Drills_Competency=$E217)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</row>
    <row r="218" spans="2:43" x14ac:dyDescent="0.25">
      <c r="B218" s="127"/>
      <c r="C218" s="133"/>
      <c r="D218" s="55"/>
      <c r="E218" s="50"/>
      <c r="F218" s="7"/>
      <c r="G218" s="53"/>
      <c r="AA218" s="4" t="str" cm="1">
        <f t="array" ref="AA218">TRANSPOSE(_xlfn._xlws.FILTER(
   Drills_Drill,
   (Drills_Competency=$E218)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</row>
    <row r="219" spans="2:43" ht="15.75" thickBot="1" x14ac:dyDescent="0.3">
      <c r="B219" s="128"/>
      <c r="C219" s="134"/>
      <c r="D219" s="56"/>
      <c r="E219" s="51"/>
      <c r="F219" s="52"/>
      <c r="G219" s="54"/>
      <c r="AA219" s="4" t="str" cm="1">
        <f t="array" ref="AA219">TRANSPOSE(_xlfn._xlws.FILTER(
   Drills_Drill,
   (Drills_Competency=$E219)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</row>
    <row r="220" spans="2:43" x14ac:dyDescent="0.25">
      <c r="B220" s="126" t="s">
        <v>143</v>
      </c>
      <c r="C220" s="132">
        <f>IF(B220="","",SUM(D220:D237))</f>
        <v>0</v>
      </c>
      <c r="D220" s="55"/>
      <c r="E220" s="50"/>
      <c r="F220" s="7"/>
      <c r="G220" s="53"/>
      <c r="AA220" s="4" t="str" cm="1">
        <f t="array" ref="AA220">TRANSPOSE(_xlfn._xlws.FILTER(
   Drills_Drill,
   (Drills_Competency=$E220)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</row>
    <row r="221" spans="2:43" x14ac:dyDescent="0.25">
      <c r="B221" s="127"/>
      <c r="C221" s="133"/>
      <c r="D221" s="55"/>
      <c r="E221" s="50"/>
      <c r="F221" s="7"/>
      <c r="G221" s="53"/>
      <c r="AA221" s="4" t="str" cm="1">
        <f t="array" ref="AA221">TRANSPOSE(_xlfn._xlws.FILTER(
   Drills_Drill,
   (Drills_Competency=$E221)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</row>
    <row r="222" spans="2:43" x14ac:dyDescent="0.25">
      <c r="B222" s="127"/>
      <c r="C222" s="133"/>
      <c r="D222" s="55"/>
      <c r="E222" s="50"/>
      <c r="F222" s="7"/>
      <c r="G222" s="53"/>
      <c r="AA222" s="4" t="str" cm="1">
        <f t="array" ref="AA222">TRANSPOSE(_xlfn._xlws.FILTER(
   Drills_Drill,
   (Drills_Competency=$E222)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</row>
    <row r="223" spans="2:43" x14ac:dyDescent="0.25">
      <c r="B223" s="127"/>
      <c r="C223" s="133"/>
      <c r="D223" s="55"/>
      <c r="E223" s="50"/>
      <c r="F223" s="7"/>
      <c r="G223" s="53"/>
      <c r="AA223" s="4" t="str" cm="1">
        <f t="array" ref="AA223">TRANSPOSE(_xlfn._xlws.FILTER(
   Drills_Drill,
   (Drills_Competency=$E223)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</row>
    <row r="224" spans="2:43" x14ac:dyDescent="0.25">
      <c r="B224" s="127"/>
      <c r="C224" s="133"/>
      <c r="D224" s="55"/>
      <c r="E224" s="50"/>
      <c r="F224" s="7"/>
      <c r="G224" s="53"/>
      <c r="AA224" s="4" t="str" cm="1">
        <f t="array" ref="AA224">TRANSPOSE(_xlfn._xlws.FILTER(
   Drills_Drill,
   (Drills_Competency=$E224)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</row>
    <row r="225" spans="2:43" x14ac:dyDescent="0.25">
      <c r="B225" s="127"/>
      <c r="C225" s="133"/>
      <c r="D225" s="55"/>
      <c r="E225" s="50"/>
      <c r="F225" s="7"/>
      <c r="G225" s="53"/>
      <c r="AA225" s="4" t="str" cm="1">
        <f t="array" ref="AA225">TRANSPOSE(_xlfn._xlws.FILTER(
   Drills_Drill,
   (Drills_Competency=$E225)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</row>
    <row r="226" spans="2:43" x14ac:dyDescent="0.25">
      <c r="B226" s="127"/>
      <c r="C226" s="133"/>
      <c r="D226" s="55"/>
      <c r="E226" s="50"/>
      <c r="F226" s="7"/>
      <c r="G226" s="53"/>
      <c r="AA226" s="4" t="str" cm="1">
        <f t="array" ref="AA226">TRANSPOSE(_xlfn._xlws.FILTER(
   Drills_Drill,
   (Drills_Competency=$E226)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</row>
    <row r="227" spans="2:43" x14ac:dyDescent="0.25">
      <c r="B227" s="127"/>
      <c r="C227" s="133"/>
      <c r="D227" s="55"/>
      <c r="E227" s="50"/>
      <c r="F227" s="7"/>
      <c r="G227" s="53"/>
      <c r="AA227" s="4" t="str" cm="1">
        <f t="array" ref="AA227">TRANSPOSE(_xlfn._xlws.FILTER(
   Drills_Drill,
   (Drills_Competency=$E227)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</row>
    <row r="228" spans="2:43" x14ac:dyDescent="0.25">
      <c r="B228" s="127"/>
      <c r="C228" s="133"/>
      <c r="D228" s="55"/>
      <c r="E228" s="50"/>
      <c r="F228" s="7"/>
      <c r="G228" s="53"/>
      <c r="AA228" s="4" t="str" cm="1">
        <f t="array" ref="AA228">TRANSPOSE(_xlfn._xlws.FILTER(
   Drills_Drill,
   (Drills_Competency=$E228)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</row>
    <row r="229" spans="2:43" x14ac:dyDescent="0.25">
      <c r="B229" s="127"/>
      <c r="C229" s="133"/>
      <c r="D229" s="55"/>
      <c r="E229" s="50"/>
      <c r="F229" s="7"/>
      <c r="G229" s="53"/>
      <c r="AA229" s="4" t="str" cm="1">
        <f t="array" ref="AA229">TRANSPOSE(_xlfn._xlws.FILTER(
   Drills_Drill,
   (Drills_Competency=$E229)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</row>
    <row r="230" spans="2:43" x14ac:dyDescent="0.25">
      <c r="B230" s="127"/>
      <c r="C230" s="133"/>
      <c r="D230" s="55"/>
      <c r="E230" s="50"/>
      <c r="F230" s="7"/>
      <c r="G230" s="53"/>
      <c r="AA230" s="4" t="str" cm="1">
        <f t="array" ref="AA230">TRANSPOSE(_xlfn._xlws.FILTER(
   Drills_Drill,
   (Drills_Competency=$E230)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</row>
    <row r="231" spans="2:43" x14ac:dyDescent="0.25">
      <c r="B231" s="127"/>
      <c r="C231" s="133"/>
      <c r="D231" s="55"/>
      <c r="E231" s="50"/>
      <c r="F231" s="7"/>
      <c r="G231" s="53"/>
      <c r="AA231" s="4" t="str" cm="1">
        <f t="array" ref="AA231">TRANSPOSE(_xlfn._xlws.FILTER(
   Drills_Drill,
   (Drills_Competency=$E231)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</row>
    <row r="232" spans="2:43" x14ac:dyDescent="0.25">
      <c r="B232" s="127"/>
      <c r="C232" s="133"/>
      <c r="D232" s="55"/>
      <c r="E232" s="50"/>
      <c r="F232" s="7"/>
      <c r="G232" s="53"/>
      <c r="AA232" s="4" t="str" cm="1">
        <f t="array" ref="AA232">TRANSPOSE(_xlfn._xlws.FILTER(
   Drills_Drill,
   (Drills_Competency=$E232)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</row>
    <row r="233" spans="2:43" x14ac:dyDescent="0.25">
      <c r="B233" s="127"/>
      <c r="C233" s="133"/>
      <c r="D233" s="55"/>
      <c r="E233" s="50"/>
      <c r="F233" s="7"/>
      <c r="G233" s="53"/>
      <c r="AA233" s="4" t="str" cm="1">
        <f t="array" ref="AA233">TRANSPOSE(_xlfn._xlws.FILTER(
   Drills_Drill,
   (Drills_Competency=$E233)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</row>
    <row r="234" spans="2:43" x14ac:dyDescent="0.25">
      <c r="B234" s="127"/>
      <c r="C234" s="133"/>
      <c r="D234" s="55"/>
      <c r="E234" s="50"/>
      <c r="F234" s="7"/>
      <c r="G234" s="53"/>
      <c r="AA234" s="4" t="str" cm="1">
        <f t="array" ref="AA234">TRANSPOSE(_xlfn._xlws.FILTER(
   Drills_Drill,
   (Drills_Competency=$E234)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</row>
    <row r="235" spans="2:43" x14ac:dyDescent="0.25">
      <c r="B235" s="127"/>
      <c r="C235" s="133"/>
      <c r="D235" s="55"/>
      <c r="E235" s="50"/>
      <c r="F235" s="7"/>
      <c r="G235" s="53"/>
      <c r="AA235" s="4" t="str" cm="1">
        <f t="array" ref="AA235">TRANSPOSE(_xlfn._xlws.FILTER(
   Drills_Drill,
   (Drills_Competency=$E235)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</row>
    <row r="236" spans="2:43" x14ac:dyDescent="0.25">
      <c r="B236" s="127"/>
      <c r="C236" s="133"/>
      <c r="D236" s="55"/>
      <c r="E236" s="50"/>
      <c r="F236" s="7"/>
      <c r="G236" s="53"/>
      <c r="AA236" s="4" t="str" cm="1">
        <f t="array" ref="AA236">TRANSPOSE(_xlfn._xlws.FILTER(
   Drills_Drill,
   (Drills_Competency=$E236)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</row>
    <row r="237" spans="2:43" ht="15.75" thickBot="1" x14ac:dyDescent="0.3">
      <c r="B237" s="128"/>
      <c r="C237" s="134"/>
      <c r="D237" s="56"/>
      <c r="E237" s="51"/>
      <c r="F237" s="52"/>
      <c r="G237" s="54"/>
      <c r="AA237" s="4" t="str" cm="1">
        <f t="array" ref="AA237">TRANSPOSE(_xlfn._xlws.FILTER(
   Drills_Drill,
   (Drills_Competency=$E237)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</row>
    <row r="238" spans="2:43" x14ac:dyDescent="0.25">
      <c r="B238" s="126" t="s">
        <v>144</v>
      </c>
      <c r="C238" s="132">
        <f>IF(B238="","",SUM(D238:D255))</f>
        <v>0</v>
      </c>
      <c r="D238" s="55"/>
      <c r="E238" s="50"/>
      <c r="F238" s="7"/>
      <c r="G238" s="53"/>
      <c r="AA238" s="4" t="str" cm="1">
        <f t="array" ref="AA238">TRANSPOSE(_xlfn._xlws.FILTER(
   Drills_Drill,
   (Drills_Competency=$E238)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</row>
    <row r="239" spans="2:43" x14ac:dyDescent="0.25">
      <c r="B239" s="127"/>
      <c r="C239" s="133"/>
      <c r="D239" s="55"/>
      <c r="E239" s="50"/>
      <c r="F239" s="7"/>
      <c r="G239" s="53"/>
      <c r="AA239" s="4" t="str" cm="1">
        <f t="array" ref="AA239">TRANSPOSE(_xlfn._xlws.FILTER(
   Drills_Drill,
   (Drills_Competency=$E239)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</row>
    <row r="240" spans="2:43" x14ac:dyDescent="0.25">
      <c r="B240" s="127"/>
      <c r="C240" s="133"/>
      <c r="D240" s="55"/>
      <c r="E240" s="50"/>
      <c r="F240" s="7"/>
      <c r="G240" s="53"/>
      <c r="AA240" s="4" t="str" cm="1">
        <f t="array" ref="AA240">TRANSPOSE(_xlfn._xlws.FILTER(
   Drills_Drill,
   (Drills_Competency=$E240)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</row>
    <row r="241" spans="2:43" x14ac:dyDescent="0.25">
      <c r="B241" s="127"/>
      <c r="C241" s="133"/>
      <c r="D241" s="55"/>
      <c r="E241" s="50"/>
      <c r="F241" s="7"/>
      <c r="G241" s="53"/>
      <c r="AA241" s="4" t="str" cm="1">
        <f t="array" ref="AA241">TRANSPOSE(_xlfn._xlws.FILTER(
   Drills_Drill,
   (Drills_Competency=$E241)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</row>
    <row r="242" spans="2:43" x14ac:dyDescent="0.25">
      <c r="B242" s="127"/>
      <c r="C242" s="133"/>
      <c r="D242" s="55"/>
      <c r="E242" s="50"/>
      <c r="F242" s="7"/>
      <c r="G242" s="53"/>
      <c r="AA242" s="4" t="str" cm="1">
        <f t="array" ref="AA242">TRANSPOSE(_xlfn._xlws.FILTER(
   Drills_Drill,
   (Drills_Competency=$E242)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</row>
    <row r="243" spans="2:43" x14ac:dyDescent="0.25">
      <c r="B243" s="127"/>
      <c r="C243" s="133"/>
      <c r="D243" s="55"/>
      <c r="E243" s="50"/>
      <c r="F243" s="7"/>
      <c r="G243" s="53"/>
      <c r="AA243" s="4" t="str" cm="1">
        <f t="array" ref="AA243">TRANSPOSE(_xlfn._xlws.FILTER(
   Drills_Drill,
   (Drills_Competency=$E243)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</row>
    <row r="244" spans="2:43" x14ac:dyDescent="0.25">
      <c r="B244" s="127"/>
      <c r="C244" s="133"/>
      <c r="D244" s="55"/>
      <c r="E244" s="50"/>
      <c r="F244" s="7"/>
      <c r="G244" s="53"/>
      <c r="AA244" s="4" t="str" cm="1">
        <f t="array" ref="AA244">TRANSPOSE(_xlfn._xlws.FILTER(
   Drills_Drill,
   (Drills_Competency=$E244)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</row>
    <row r="245" spans="2:43" x14ac:dyDescent="0.25">
      <c r="B245" s="127"/>
      <c r="C245" s="133"/>
      <c r="D245" s="55"/>
      <c r="E245" s="50"/>
      <c r="F245" s="7"/>
      <c r="G245" s="53"/>
      <c r="AA245" s="4" t="str" cm="1">
        <f t="array" ref="AA245">TRANSPOSE(_xlfn._xlws.FILTER(
   Drills_Drill,
   (Drills_Competency=$E245)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</row>
    <row r="246" spans="2:43" x14ac:dyDescent="0.25">
      <c r="B246" s="127"/>
      <c r="C246" s="133"/>
      <c r="D246" s="55"/>
      <c r="E246" s="50"/>
      <c r="F246" s="7"/>
      <c r="G246" s="53"/>
      <c r="AA246" s="4" t="str" cm="1">
        <f t="array" ref="AA246">TRANSPOSE(_xlfn._xlws.FILTER(
   Drills_Drill,
   (Drills_Competency=$E246)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</row>
    <row r="247" spans="2:43" x14ac:dyDescent="0.25">
      <c r="B247" s="127"/>
      <c r="C247" s="133"/>
      <c r="D247" s="55"/>
      <c r="E247" s="50"/>
      <c r="F247" s="7"/>
      <c r="G247" s="53"/>
      <c r="AA247" s="4" t="str" cm="1">
        <f t="array" ref="AA247">TRANSPOSE(_xlfn._xlws.FILTER(
   Drills_Drill,
   (Drills_Competency=$E247)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</row>
    <row r="248" spans="2:43" x14ac:dyDescent="0.25">
      <c r="B248" s="127"/>
      <c r="C248" s="133"/>
      <c r="D248" s="55"/>
      <c r="E248" s="50"/>
      <c r="F248" s="7"/>
      <c r="G248" s="53"/>
      <c r="AA248" s="4" t="str" cm="1">
        <f t="array" ref="AA248">TRANSPOSE(_xlfn._xlws.FILTER(
   Drills_Drill,
   (Drills_Competency=$E248)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</row>
    <row r="249" spans="2:43" x14ac:dyDescent="0.25">
      <c r="B249" s="127"/>
      <c r="C249" s="133"/>
      <c r="D249" s="55"/>
      <c r="E249" s="50"/>
      <c r="F249" s="7"/>
      <c r="G249" s="53"/>
      <c r="AA249" s="4" t="str" cm="1">
        <f t="array" ref="AA249">TRANSPOSE(_xlfn._xlws.FILTER(
   Drills_Drill,
   (Drills_Competency=$E249)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</row>
    <row r="250" spans="2:43" x14ac:dyDescent="0.25">
      <c r="B250" s="127"/>
      <c r="C250" s="133"/>
      <c r="D250" s="55"/>
      <c r="E250" s="50"/>
      <c r="F250" s="7"/>
      <c r="G250" s="53"/>
      <c r="AA250" s="4" t="str" cm="1">
        <f t="array" ref="AA250">TRANSPOSE(_xlfn._xlws.FILTER(
   Drills_Drill,
   (Drills_Competency=$E250)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</row>
    <row r="251" spans="2:43" x14ac:dyDescent="0.25">
      <c r="B251" s="127"/>
      <c r="C251" s="133"/>
      <c r="D251" s="55"/>
      <c r="E251" s="50"/>
      <c r="F251" s="7"/>
      <c r="G251" s="53"/>
      <c r="AA251" s="4" t="str" cm="1">
        <f t="array" ref="AA251">TRANSPOSE(_xlfn._xlws.FILTER(
   Drills_Drill,
   (Drills_Competency=$E251)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</row>
    <row r="252" spans="2:43" x14ac:dyDescent="0.25">
      <c r="B252" s="127"/>
      <c r="C252" s="133"/>
      <c r="D252" s="55"/>
      <c r="E252" s="50"/>
      <c r="F252" s="7"/>
      <c r="G252" s="53"/>
      <c r="AA252" s="4" t="str" cm="1">
        <f t="array" ref="AA252">TRANSPOSE(_xlfn._xlws.FILTER(
   Drills_Drill,
   (Drills_Competency=$E252)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</row>
    <row r="253" spans="2:43" x14ac:dyDescent="0.25">
      <c r="B253" s="127"/>
      <c r="C253" s="133"/>
      <c r="D253" s="55"/>
      <c r="E253" s="50"/>
      <c r="F253" s="7"/>
      <c r="G253" s="53"/>
      <c r="AA253" s="4" t="str" cm="1">
        <f t="array" ref="AA253">TRANSPOSE(_xlfn._xlws.FILTER(
   Drills_Drill,
   (Drills_Competency=$E253)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</row>
    <row r="254" spans="2:43" x14ac:dyDescent="0.25">
      <c r="B254" s="127"/>
      <c r="C254" s="133"/>
      <c r="D254" s="55"/>
      <c r="E254" s="50"/>
      <c r="F254" s="7"/>
      <c r="G254" s="53"/>
      <c r="AA254" s="4" t="str" cm="1">
        <f t="array" ref="AA254">TRANSPOSE(_xlfn._xlws.FILTER(
   Drills_Drill,
   (Drills_Competency=$E254)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</row>
    <row r="255" spans="2:43" ht="15.75" thickBot="1" x14ac:dyDescent="0.3">
      <c r="B255" s="128"/>
      <c r="C255" s="134"/>
      <c r="D255" s="56"/>
      <c r="E255" s="51"/>
      <c r="F255" s="52"/>
      <c r="G255" s="54"/>
      <c r="AA255" s="4" t="str" cm="1">
        <f t="array" ref="AA255">TRANSPOSE(_xlfn._xlws.FILTER(
   Drills_Drill,
   (Drills_Competency=$E255)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</row>
    <row r="256" spans="2:43" x14ac:dyDescent="0.25">
      <c r="B256" s="126" t="s">
        <v>145</v>
      </c>
      <c r="C256" s="132">
        <f>IF(B256="","",SUM(D256:D273))</f>
        <v>0</v>
      </c>
      <c r="D256" s="55"/>
      <c r="E256" s="50"/>
      <c r="F256" s="7"/>
      <c r="G256" s="53"/>
      <c r="AA256" s="4" t="str" cm="1">
        <f t="array" ref="AA256">TRANSPOSE(_xlfn._xlws.FILTER(
   Drills_Drill,
   (Drills_Competency=$E256)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</row>
    <row r="257" spans="2:43" x14ac:dyDescent="0.25">
      <c r="B257" s="127"/>
      <c r="C257" s="133"/>
      <c r="D257" s="55"/>
      <c r="E257" s="50"/>
      <c r="F257" s="7"/>
      <c r="G257" s="53"/>
      <c r="AA257" s="4" t="str" cm="1">
        <f t="array" ref="AA257">TRANSPOSE(_xlfn._xlws.FILTER(
   Drills_Drill,
   (Drills_Competency=$E257)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</row>
    <row r="258" spans="2:43" x14ac:dyDescent="0.25">
      <c r="B258" s="127"/>
      <c r="C258" s="133"/>
      <c r="D258" s="55"/>
      <c r="E258" s="50"/>
      <c r="F258" s="7"/>
      <c r="G258" s="53"/>
      <c r="AA258" s="4" t="str" cm="1">
        <f t="array" ref="AA258">TRANSPOSE(_xlfn._xlws.FILTER(
   Drills_Drill,
   (Drills_Competency=$E258)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</row>
    <row r="259" spans="2:43" x14ac:dyDescent="0.25">
      <c r="B259" s="127"/>
      <c r="C259" s="133"/>
      <c r="D259" s="55"/>
      <c r="E259" s="50"/>
      <c r="F259" s="7"/>
      <c r="G259" s="53"/>
      <c r="AA259" s="4" t="str" cm="1">
        <f t="array" ref="AA259">TRANSPOSE(_xlfn._xlws.FILTER(
   Drills_Drill,
   (Drills_Competency=$E259)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</row>
    <row r="260" spans="2:43" x14ac:dyDescent="0.25">
      <c r="B260" s="127"/>
      <c r="C260" s="133"/>
      <c r="D260" s="55"/>
      <c r="E260" s="50"/>
      <c r="F260" s="7"/>
      <c r="G260" s="53"/>
      <c r="AA260" s="4" t="str" cm="1">
        <f t="array" ref="AA260">TRANSPOSE(_xlfn._xlws.FILTER(
   Drills_Drill,
   (Drills_Competency=$E260)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</row>
    <row r="261" spans="2:43" x14ac:dyDescent="0.25">
      <c r="B261" s="127"/>
      <c r="C261" s="133"/>
      <c r="D261" s="55"/>
      <c r="E261" s="50"/>
      <c r="F261" s="7"/>
      <c r="G261" s="53"/>
      <c r="AA261" s="4" t="str" cm="1">
        <f t="array" ref="AA261">TRANSPOSE(_xlfn._xlws.FILTER(
   Drills_Drill,
   (Drills_Competency=$E261)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</row>
    <row r="262" spans="2:43" x14ac:dyDescent="0.25">
      <c r="B262" s="127"/>
      <c r="C262" s="133"/>
      <c r="D262" s="55"/>
      <c r="E262" s="50"/>
      <c r="F262" s="7"/>
      <c r="G262" s="53"/>
      <c r="AA262" s="4" t="str" cm="1">
        <f t="array" ref="AA262">TRANSPOSE(_xlfn._xlws.FILTER(
   Drills_Drill,
   (Drills_Competency=$E262)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</row>
    <row r="263" spans="2:43" x14ac:dyDescent="0.25">
      <c r="B263" s="127"/>
      <c r="C263" s="133"/>
      <c r="D263" s="55"/>
      <c r="E263" s="50"/>
      <c r="F263" s="7"/>
      <c r="G263" s="53"/>
      <c r="AA263" s="4" t="str" cm="1">
        <f t="array" ref="AA263">TRANSPOSE(_xlfn._xlws.FILTER(
   Drills_Drill,
   (Drills_Competency=$E263)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</row>
    <row r="264" spans="2:43" x14ac:dyDescent="0.25">
      <c r="B264" s="127"/>
      <c r="C264" s="133"/>
      <c r="D264" s="55"/>
      <c r="E264" s="50"/>
      <c r="F264" s="7"/>
      <c r="G264" s="53"/>
      <c r="AA264" s="4" t="str" cm="1">
        <f t="array" ref="AA264">TRANSPOSE(_xlfn._xlws.FILTER(
   Drills_Drill,
   (Drills_Competency=$E264)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</row>
    <row r="265" spans="2:43" x14ac:dyDescent="0.25">
      <c r="B265" s="127"/>
      <c r="C265" s="133"/>
      <c r="D265" s="55"/>
      <c r="E265" s="50"/>
      <c r="F265" s="7"/>
      <c r="G265" s="53"/>
      <c r="AA265" s="4" t="str" cm="1">
        <f t="array" ref="AA265">TRANSPOSE(_xlfn._xlws.FILTER(
   Drills_Drill,
   (Drills_Competency=$E265)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</row>
    <row r="266" spans="2:43" x14ac:dyDescent="0.25">
      <c r="B266" s="127"/>
      <c r="C266" s="133"/>
      <c r="D266" s="55"/>
      <c r="E266" s="50"/>
      <c r="F266" s="7"/>
      <c r="G266" s="53"/>
      <c r="AA266" s="4" t="str" cm="1">
        <f t="array" ref="AA266">TRANSPOSE(_xlfn._xlws.FILTER(
   Drills_Drill,
   (Drills_Competency=$E266)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</row>
    <row r="267" spans="2:43" x14ac:dyDescent="0.25">
      <c r="B267" s="127"/>
      <c r="C267" s="133"/>
      <c r="D267" s="55"/>
      <c r="E267" s="50"/>
      <c r="F267" s="7"/>
      <c r="G267" s="53"/>
      <c r="AA267" s="4" t="str" cm="1">
        <f t="array" ref="AA267">TRANSPOSE(_xlfn._xlws.FILTER(
   Drills_Drill,
   (Drills_Competency=$E267)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</row>
    <row r="268" spans="2:43" x14ac:dyDescent="0.25">
      <c r="B268" s="127"/>
      <c r="C268" s="133"/>
      <c r="D268" s="55"/>
      <c r="E268" s="50"/>
      <c r="F268" s="7"/>
      <c r="G268" s="53"/>
      <c r="AA268" s="4" t="str" cm="1">
        <f t="array" ref="AA268">TRANSPOSE(_xlfn._xlws.FILTER(
   Drills_Drill,
   (Drills_Competency=$E268)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</row>
    <row r="269" spans="2:43" x14ac:dyDescent="0.25">
      <c r="B269" s="127"/>
      <c r="C269" s="133"/>
      <c r="D269" s="55"/>
      <c r="E269" s="50"/>
      <c r="F269" s="7"/>
      <c r="G269" s="53"/>
      <c r="AA269" s="4" t="str" cm="1">
        <f t="array" ref="AA269">TRANSPOSE(_xlfn._xlws.FILTER(
   Drills_Drill,
   (Drills_Competency=$E269)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</row>
    <row r="270" spans="2:43" x14ac:dyDescent="0.25">
      <c r="B270" s="127"/>
      <c r="C270" s="133"/>
      <c r="D270" s="55"/>
      <c r="E270" s="50"/>
      <c r="F270" s="7"/>
      <c r="G270" s="53"/>
      <c r="AA270" s="4" t="str" cm="1">
        <f t="array" ref="AA270">TRANSPOSE(_xlfn._xlws.FILTER(
   Drills_Drill,
   (Drills_Competency=$E270)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</row>
    <row r="271" spans="2:43" x14ac:dyDescent="0.25">
      <c r="B271" s="127"/>
      <c r="C271" s="133"/>
      <c r="D271" s="55"/>
      <c r="E271" s="50"/>
      <c r="F271" s="7"/>
      <c r="G271" s="53"/>
      <c r="AA271" s="4" t="str" cm="1">
        <f t="array" ref="AA271">TRANSPOSE(_xlfn._xlws.FILTER(
   Drills_Drill,
   (Drills_Competency=$E271)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</row>
    <row r="272" spans="2:43" x14ac:dyDescent="0.25">
      <c r="B272" s="127"/>
      <c r="C272" s="133"/>
      <c r="D272" s="55"/>
      <c r="E272" s="50"/>
      <c r="F272" s="7"/>
      <c r="G272" s="53"/>
      <c r="AA272" s="4" t="str" cm="1">
        <f t="array" ref="AA272">TRANSPOSE(_xlfn._xlws.FILTER(
   Drills_Drill,
   (Drills_Competency=$E272)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</row>
    <row r="273" spans="2:43" ht="15.75" thickBot="1" x14ac:dyDescent="0.3">
      <c r="B273" s="128"/>
      <c r="C273" s="134"/>
      <c r="D273" s="56"/>
      <c r="E273" s="51"/>
      <c r="F273" s="52"/>
      <c r="G273" s="54"/>
      <c r="AA273" s="4" t="str" cm="1">
        <f t="array" ref="AA273">TRANSPOSE(_xlfn._xlws.FILTER(
   Drills_Drill,
   (Drills_Competency=$E273)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</row>
    <row r="274" spans="2:43" x14ac:dyDescent="0.25">
      <c r="B274" s="126" t="s">
        <v>146</v>
      </c>
      <c r="C274" s="132">
        <f>IF(B274="","",SUM(D274:D291))</f>
        <v>0</v>
      </c>
      <c r="D274" s="55"/>
      <c r="E274" s="50"/>
      <c r="F274" s="7"/>
      <c r="G274" s="53"/>
      <c r="AA274" s="4" t="str" cm="1">
        <f t="array" ref="AA274">TRANSPOSE(_xlfn._xlws.FILTER(
   Drills_Drill,
   (Drills_Competency=$E274)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</row>
    <row r="275" spans="2:43" x14ac:dyDescent="0.25">
      <c r="B275" s="127"/>
      <c r="C275" s="133"/>
      <c r="D275" s="55"/>
      <c r="E275" s="50"/>
      <c r="F275" s="7"/>
      <c r="G275" s="53"/>
      <c r="AA275" s="4" t="str" cm="1">
        <f t="array" ref="AA275">TRANSPOSE(_xlfn._xlws.FILTER(
   Drills_Drill,
   (Drills_Competency=$E275)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</row>
    <row r="276" spans="2:43" x14ac:dyDescent="0.25">
      <c r="B276" s="127"/>
      <c r="C276" s="133"/>
      <c r="D276" s="55"/>
      <c r="E276" s="50"/>
      <c r="F276" s="7"/>
      <c r="G276" s="53"/>
      <c r="AA276" s="4" t="str" cm="1">
        <f t="array" ref="AA276">TRANSPOSE(_xlfn._xlws.FILTER(
   Drills_Drill,
   (Drills_Competency=$E276)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</row>
    <row r="277" spans="2:43" x14ac:dyDescent="0.25">
      <c r="B277" s="127"/>
      <c r="C277" s="133"/>
      <c r="D277" s="55"/>
      <c r="E277" s="50"/>
      <c r="F277" s="7"/>
      <c r="G277" s="53"/>
      <c r="AA277" s="4" t="str" cm="1">
        <f t="array" ref="AA277">TRANSPOSE(_xlfn._xlws.FILTER(
   Drills_Drill,
   (Drills_Competency=$E277)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</row>
    <row r="278" spans="2:43" x14ac:dyDescent="0.25">
      <c r="B278" s="127"/>
      <c r="C278" s="133"/>
      <c r="D278" s="55"/>
      <c r="E278" s="50"/>
      <c r="F278" s="7"/>
      <c r="G278" s="53"/>
      <c r="AA278" s="4" t="str" cm="1">
        <f t="array" ref="AA278">TRANSPOSE(_xlfn._xlws.FILTER(
   Drills_Drill,
   (Drills_Competency=$E278)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</row>
    <row r="279" spans="2:43" x14ac:dyDescent="0.25">
      <c r="B279" s="127"/>
      <c r="C279" s="133"/>
      <c r="D279" s="55"/>
      <c r="E279" s="50"/>
      <c r="F279" s="7"/>
      <c r="G279" s="53"/>
      <c r="AA279" s="4" t="str" cm="1">
        <f t="array" ref="AA279">TRANSPOSE(_xlfn._xlws.FILTER(
   Drills_Drill,
   (Drills_Competency=$E279)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</row>
    <row r="280" spans="2:43" x14ac:dyDescent="0.25">
      <c r="B280" s="127"/>
      <c r="C280" s="133"/>
      <c r="D280" s="55"/>
      <c r="E280" s="50"/>
      <c r="F280" s="7"/>
      <c r="G280" s="53"/>
      <c r="AA280" s="4" t="str" cm="1">
        <f t="array" ref="AA280">TRANSPOSE(_xlfn._xlws.FILTER(
   Drills_Drill,
   (Drills_Competency=$E280)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</row>
    <row r="281" spans="2:43" x14ac:dyDescent="0.25">
      <c r="B281" s="127"/>
      <c r="C281" s="133"/>
      <c r="D281" s="55"/>
      <c r="E281" s="50"/>
      <c r="F281" s="7"/>
      <c r="G281" s="53"/>
      <c r="AA281" s="4" t="str" cm="1">
        <f t="array" ref="AA281">TRANSPOSE(_xlfn._xlws.FILTER(
   Drills_Drill,
   (Drills_Competency=$E281)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</row>
    <row r="282" spans="2:43" x14ac:dyDescent="0.25">
      <c r="B282" s="127"/>
      <c r="C282" s="133"/>
      <c r="D282" s="55"/>
      <c r="E282" s="50"/>
      <c r="F282" s="7"/>
      <c r="G282" s="53"/>
      <c r="AA282" s="4" t="str" cm="1">
        <f t="array" ref="AA282">TRANSPOSE(_xlfn._xlws.FILTER(
   Drills_Drill,
   (Drills_Competency=$E282)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</row>
    <row r="283" spans="2:43" x14ac:dyDescent="0.25">
      <c r="B283" s="127"/>
      <c r="C283" s="133"/>
      <c r="D283" s="55"/>
      <c r="E283" s="50"/>
      <c r="F283" s="7"/>
      <c r="G283" s="53"/>
      <c r="AA283" s="4" t="str" cm="1">
        <f t="array" ref="AA283">TRANSPOSE(_xlfn._xlws.FILTER(
   Drills_Drill,
   (Drills_Competency=$E283)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</row>
    <row r="284" spans="2:43" x14ac:dyDescent="0.25">
      <c r="B284" s="127"/>
      <c r="C284" s="133"/>
      <c r="D284" s="55"/>
      <c r="E284" s="50"/>
      <c r="F284" s="7"/>
      <c r="G284" s="53"/>
      <c r="AA284" s="4" t="str" cm="1">
        <f t="array" ref="AA284">TRANSPOSE(_xlfn._xlws.FILTER(
   Drills_Drill,
   (Drills_Competency=$E284)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</row>
    <row r="285" spans="2:43" x14ac:dyDescent="0.25">
      <c r="B285" s="127"/>
      <c r="C285" s="133"/>
      <c r="D285" s="55"/>
      <c r="E285" s="50"/>
      <c r="F285" s="7"/>
      <c r="G285" s="53"/>
      <c r="AA285" s="4" t="str" cm="1">
        <f t="array" ref="AA285">TRANSPOSE(_xlfn._xlws.FILTER(
   Drills_Drill,
   (Drills_Competency=$E285)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</row>
    <row r="286" spans="2:43" x14ac:dyDescent="0.25">
      <c r="B286" s="127"/>
      <c r="C286" s="133"/>
      <c r="D286" s="55"/>
      <c r="E286" s="50"/>
      <c r="F286" s="7"/>
      <c r="G286" s="53"/>
      <c r="AA286" s="4" t="str" cm="1">
        <f t="array" ref="AA286">TRANSPOSE(_xlfn._xlws.FILTER(
   Drills_Drill,
   (Drills_Competency=$E286)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</row>
    <row r="287" spans="2:43" x14ac:dyDescent="0.25">
      <c r="B287" s="127"/>
      <c r="C287" s="133"/>
      <c r="D287" s="55"/>
      <c r="E287" s="50"/>
      <c r="F287" s="7"/>
      <c r="G287" s="53"/>
      <c r="AA287" s="4" t="str" cm="1">
        <f t="array" ref="AA287">TRANSPOSE(_xlfn._xlws.FILTER(
   Drills_Drill,
   (Drills_Competency=$E287)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</row>
    <row r="288" spans="2:43" x14ac:dyDescent="0.25">
      <c r="B288" s="127"/>
      <c r="C288" s="133"/>
      <c r="D288" s="55"/>
      <c r="E288" s="50"/>
      <c r="F288" s="7"/>
      <c r="G288" s="53"/>
      <c r="AA288" s="4" t="str" cm="1">
        <f t="array" ref="AA288">TRANSPOSE(_xlfn._xlws.FILTER(
   Drills_Drill,
   (Drills_Competency=$E288)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</row>
    <row r="289" spans="2:43" x14ac:dyDescent="0.25">
      <c r="B289" s="127"/>
      <c r="C289" s="133"/>
      <c r="D289" s="55"/>
      <c r="E289" s="50"/>
      <c r="F289" s="7"/>
      <c r="G289" s="53"/>
      <c r="AA289" s="4" t="str" cm="1">
        <f t="array" ref="AA289">TRANSPOSE(_xlfn._xlws.FILTER(
   Drills_Drill,
   (Drills_Competency=$E289)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</row>
    <row r="290" spans="2:43" x14ac:dyDescent="0.25">
      <c r="B290" s="127"/>
      <c r="C290" s="133"/>
      <c r="D290" s="55"/>
      <c r="E290" s="50"/>
      <c r="F290" s="7"/>
      <c r="G290" s="53"/>
      <c r="AA290" s="4" t="str" cm="1">
        <f t="array" ref="AA290">TRANSPOSE(_xlfn._xlws.FILTER(
   Drills_Drill,
   (Drills_Competency=$E290)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</row>
    <row r="291" spans="2:43" ht="15.75" thickBot="1" x14ac:dyDescent="0.3">
      <c r="B291" s="128"/>
      <c r="C291" s="134"/>
      <c r="D291" s="56"/>
      <c r="E291" s="51"/>
      <c r="F291" s="52"/>
      <c r="G291" s="54"/>
      <c r="AA291" s="4" t="str" cm="1">
        <f t="array" ref="AA291">TRANSPOSE(_xlfn._xlws.FILTER(
   Drills_Drill,
   (Drills_Competency=$E291)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</row>
    <row r="292" spans="2:43" x14ac:dyDescent="0.25">
      <c r="B292" s="126" t="s">
        <v>147</v>
      </c>
      <c r="C292" s="132">
        <f>IF(B292="","",SUM(D292:D309))</f>
        <v>0</v>
      </c>
      <c r="D292" s="55"/>
      <c r="E292" s="50"/>
      <c r="F292" s="7"/>
      <c r="G292" s="53"/>
      <c r="AA292" s="4" t="str" cm="1">
        <f t="array" ref="AA292">TRANSPOSE(_xlfn._xlws.FILTER(
   Drills_Drill,
   (Drills_Competency=$E292)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</row>
    <row r="293" spans="2:43" x14ac:dyDescent="0.25">
      <c r="B293" s="127"/>
      <c r="C293" s="133"/>
      <c r="D293" s="55"/>
      <c r="E293" s="50"/>
      <c r="F293" s="7"/>
      <c r="G293" s="53"/>
      <c r="AA293" s="4" t="str" cm="1">
        <f t="array" ref="AA293">TRANSPOSE(_xlfn._xlws.FILTER(
   Drills_Drill,
   (Drills_Competency=$E293)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</row>
    <row r="294" spans="2:43" x14ac:dyDescent="0.25">
      <c r="B294" s="127"/>
      <c r="C294" s="133"/>
      <c r="D294" s="55"/>
      <c r="E294" s="50"/>
      <c r="F294" s="7"/>
      <c r="G294" s="53"/>
      <c r="AA294" s="4" t="str" cm="1">
        <f t="array" ref="AA294">TRANSPOSE(_xlfn._xlws.FILTER(
   Drills_Drill,
   (Drills_Competency=$E294)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</row>
    <row r="295" spans="2:43" x14ac:dyDescent="0.25">
      <c r="B295" s="127"/>
      <c r="C295" s="133"/>
      <c r="D295" s="55"/>
      <c r="E295" s="50"/>
      <c r="F295" s="7"/>
      <c r="G295" s="53"/>
      <c r="AA295" s="4" t="str" cm="1">
        <f t="array" ref="AA295">TRANSPOSE(_xlfn._xlws.FILTER(
   Drills_Drill,
   (Drills_Competency=$E295)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</row>
    <row r="296" spans="2:43" x14ac:dyDescent="0.25">
      <c r="B296" s="127"/>
      <c r="C296" s="133"/>
      <c r="D296" s="55"/>
      <c r="E296" s="50"/>
      <c r="F296" s="7"/>
      <c r="G296" s="53"/>
      <c r="AA296" s="4" t="str" cm="1">
        <f t="array" ref="AA296">TRANSPOSE(_xlfn._xlws.FILTER(
   Drills_Drill,
   (Drills_Competency=$E296)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</row>
    <row r="297" spans="2:43" x14ac:dyDescent="0.25">
      <c r="B297" s="127"/>
      <c r="C297" s="133"/>
      <c r="D297" s="55"/>
      <c r="E297" s="50"/>
      <c r="F297" s="7"/>
      <c r="G297" s="53"/>
      <c r="AA297" s="4" t="str" cm="1">
        <f t="array" ref="AA297">TRANSPOSE(_xlfn._xlws.FILTER(
   Drills_Drill,
   (Drills_Competency=$E297)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</row>
    <row r="298" spans="2:43" x14ac:dyDescent="0.25">
      <c r="B298" s="127"/>
      <c r="C298" s="133"/>
      <c r="D298" s="55"/>
      <c r="E298" s="50"/>
      <c r="F298" s="7"/>
      <c r="G298" s="53"/>
      <c r="AA298" s="4" t="str" cm="1">
        <f t="array" ref="AA298">TRANSPOSE(_xlfn._xlws.FILTER(
   Drills_Drill,
   (Drills_Competency=$E298)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</row>
    <row r="299" spans="2:43" x14ac:dyDescent="0.25">
      <c r="B299" s="127"/>
      <c r="C299" s="133"/>
      <c r="D299" s="55"/>
      <c r="E299" s="50"/>
      <c r="F299" s="7"/>
      <c r="G299" s="53"/>
      <c r="AA299" s="4" t="str" cm="1">
        <f t="array" ref="AA299">TRANSPOSE(_xlfn._xlws.FILTER(
   Drills_Drill,
   (Drills_Competency=$E299)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</row>
    <row r="300" spans="2:43" x14ac:dyDescent="0.25">
      <c r="B300" s="127"/>
      <c r="C300" s="133"/>
      <c r="D300" s="55"/>
      <c r="E300" s="50"/>
      <c r="F300" s="7"/>
      <c r="G300" s="53"/>
      <c r="AA300" s="4" t="str" cm="1">
        <f t="array" ref="AA300">TRANSPOSE(_xlfn._xlws.FILTER(
   Drills_Drill,
   (Drills_Competency=$E300)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</row>
    <row r="301" spans="2:43" x14ac:dyDescent="0.25">
      <c r="B301" s="127"/>
      <c r="C301" s="133"/>
      <c r="D301" s="55"/>
      <c r="E301" s="50"/>
      <c r="F301" s="7"/>
      <c r="G301" s="53"/>
      <c r="AA301" s="4" t="str" cm="1">
        <f t="array" ref="AA301">TRANSPOSE(_xlfn._xlws.FILTER(
   Drills_Drill,
   (Drills_Competency=$E301)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</row>
    <row r="302" spans="2:43" x14ac:dyDescent="0.25">
      <c r="B302" s="127"/>
      <c r="C302" s="133"/>
      <c r="D302" s="55"/>
      <c r="E302" s="50"/>
      <c r="F302" s="7"/>
      <c r="G302" s="53"/>
      <c r="AA302" s="4" t="str" cm="1">
        <f t="array" ref="AA302">TRANSPOSE(_xlfn._xlws.FILTER(
   Drills_Drill,
   (Drills_Competency=$E302)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</row>
    <row r="303" spans="2:43" x14ac:dyDescent="0.25">
      <c r="B303" s="127"/>
      <c r="C303" s="133"/>
      <c r="D303" s="55"/>
      <c r="E303" s="50"/>
      <c r="F303" s="7"/>
      <c r="G303" s="53"/>
      <c r="AA303" s="4" t="str" cm="1">
        <f t="array" ref="AA303">TRANSPOSE(_xlfn._xlws.FILTER(
   Drills_Drill,
   (Drills_Competency=$E303)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</row>
    <row r="304" spans="2:43" x14ac:dyDescent="0.25">
      <c r="B304" s="127"/>
      <c r="C304" s="133"/>
      <c r="D304" s="55"/>
      <c r="E304" s="50"/>
      <c r="F304" s="7"/>
      <c r="G304" s="53"/>
      <c r="AA304" s="4" t="str" cm="1">
        <f t="array" ref="AA304">TRANSPOSE(_xlfn._xlws.FILTER(
   Drills_Drill,
   (Drills_Competency=$E304)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</row>
    <row r="305" spans="2:43" x14ac:dyDescent="0.25">
      <c r="B305" s="127"/>
      <c r="C305" s="133"/>
      <c r="D305" s="55"/>
      <c r="E305" s="50"/>
      <c r="F305" s="7"/>
      <c r="G305" s="53"/>
      <c r="AA305" s="4" t="str" cm="1">
        <f t="array" ref="AA305">TRANSPOSE(_xlfn._xlws.FILTER(
   Drills_Drill,
   (Drills_Competency=$E305)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</row>
    <row r="306" spans="2:43" x14ac:dyDescent="0.25">
      <c r="B306" s="127"/>
      <c r="C306" s="133"/>
      <c r="D306" s="55"/>
      <c r="E306" s="50"/>
      <c r="F306" s="7"/>
      <c r="G306" s="53"/>
      <c r="AA306" s="4" t="str" cm="1">
        <f t="array" ref="AA306">TRANSPOSE(_xlfn._xlws.FILTER(
   Drills_Drill,
   (Drills_Competency=$E306)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</row>
    <row r="307" spans="2:43" x14ac:dyDescent="0.25">
      <c r="B307" s="127"/>
      <c r="C307" s="133"/>
      <c r="D307" s="55"/>
      <c r="E307" s="50"/>
      <c r="F307" s="7"/>
      <c r="G307" s="53"/>
      <c r="AA307" s="4" t="str" cm="1">
        <f t="array" ref="AA307">TRANSPOSE(_xlfn._xlws.FILTER(
   Drills_Drill,
   (Drills_Competency=$E307)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</row>
    <row r="308" spans="2:43" x14ac:dyDescent="0.25">
      <c r="B308" s="127"/>
      <c r="C308" s="133"/>
      <c r="D308" s="55"/>
      <c r="E308" s="50"/>
      <c r="F308" s="7"/>
      <c r="G308" s="53"/>
      <c r="AA308" s="4" t="str" cm="1">
        <f t="array" ref="AA308">TRANSPOSE(_xlfn._xlws.FILTER(
   Drills_Drill,
   (Drills_Competency=$E308)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</row>
    <row r="309" spans="2:43" ht="15.75" thickBot="1" x14ac:dyDescent="0.3">
      <c r="B309" s="128"/>
      <c r="C309" s="134"/>
      <c r="D309" s="56"/>
      <c r="E309" s="51"/>
      <c r="F309" s="52"/>
      <c r="G309" s="54"/>
      <c r="AA309" s="4" t="str" cm="1">
        <f t="array" ref="AA309">TRANSPOSE(_xlfn._xlws.FILTER(
   Drills_Drill,
   (Drills_Competency=$E309) *
     (
       IF(
         PP_Template="Pee Wee", Drills_PW,
         IF(
           PP_Template="JV", Drills_JV,
           IF(
             PP_Template="Varsity", Drills_Varsity,
             Drills_VT
           )
         )
       ) = "X"
     ),
   "No matching drills"
))</f>
        <v>No matching drills</v>
      </c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</row>
    <row r="310" spans="2:43" x14ac:dyDescent="0.25">
      <c r="B310" s="126" t="s">
        <v>148</v>
      </c>
    </row>
    <row r="311" spans="2:43" x14ac:dyDescent="0.25">
      <c r="B311" s="127"/>
    </row>
    <row r="312" spans="2:43" x14ac:dyDescent="0.25">
      <c r="B312" s="127"/>
    </row>
    <row r="313" spans="2:43" x14ac:dyDescent="0.25">
      <c r="B313" s="127"/>
    </row>
    <row r="314" spans="2:43" x14ac:dyDescent="0.25">
      <c r="B314" s="127"/>
    </row>
    <row r="315" spans="2:43" x14ac:dyDescent="0.25">
      <c r="B315" s="127"/>
    </row>
    <row r="316" spans="2:43" x14ac:dyDescent="0.25">
      <c r="B316" s="127"/>
    </row>
    <row r="317" spans="2:43" x14ac:dyDescent="0.25">
      <c r="B317" s="127"/>
    </row>
    <row r="318" spans="2:43" x14ac:dyDescent="0.25">
      <c r="B318" s="127"/>
    </row>
    <row r="319" spans="2:43" x14ac:dyDescent="0.25">
      <c r="B319" s="127"/>
    </row>
    <row r="320" spans="2:43" x14ac:dyDescent="0.25">
      <c r="B320" s="127"/>
    </row>
    <row r="321" spans="2:2" x14ac:dyDescent="0.25">
      <c r="B321" s="127"/>
    </row>
    <row r="322" spans="2:2" x14ac:dyDescent="0.25">
      <c r="B322" s="127"/>
    </row>
    <row r="323" spans="2:2" x14ac:dyDescent="0.25">
      <c r="B323" s="127"/>
    </row>
    <row r="324" spans="2:2" x14ac:dyDescent="0.25">
      <c r="B324" s="127"/>
    </row>
    <row r="325" spans="2:2" x14ac:dyDescent="0.25">
      <c r="B325" s="127"/>
    </row>
    <row r="326" spans="2:2" x14ac:dyDescent="0.25">
      <c r="B326" s="127"/>
    </row>
    <row r="327" spans="2:2" ht="15.75" thickBot="1" x14ac:dyDescent="0.3">
      <c r="B327" s="128"/>
    </row>
    <row r="328" spans="2:2" x14ac:dyDescent="0.25">
      <c r="B328" s="126" t="s">
        <v>149</v>
      </c>
    </row>
    <row r="329" spans="2:2" x14ac:dyDescent="0.25">
      <c r="B329" s="127"/>
    </row>
    <row r="330" spans="2:2" x14ac:dyDescent="0.25">
      <c r="B330" s="127"/>
    </row>
    <row r="331" spans="2:2" x14ac:dyDescent="0.25">
      <c r="B331" s="127"/>
    </row>
    <row r="332" spans="2:2" x14ac:dyDescent="0.25">
      <c r="B332" s="127"/>
    </row>
    <row r="333" spans="2:2" x14ac:dyDescent="0.25">
      <c r="B333" s="127"/>
    </row>
    <row r="334" spans="2:2" x14ac:dyDescent="0.25">
      <c r="B334" s="127"/>
    </row>
    <row r="335" spans="2:2" x14ac:dyDescent="0.25">
      <c r="B335" s="127"/>
    </row>
    <row r="336" spans="2:2" x14ac:dyDescent="0.25">
      <c r="B336" s="127"/>
    </row>
    <row r="337" spans="2:2" x14ac:dyDescent="0.25">
      <c r="B337" s="127"/>
    </row>
    <row r="338" spans="2:2" x14ac:dyDescent="0.25">
      <c r="B338" s="127"/>
    </row>
    <row r="339" spans="2:2" x14ac:dyDescent="0.25">
      <c r="B339" s="127"/>
    </row>
    <row r="340" spans="2:2" x14ac:dyDescent="0.25">
      <c r="B340" s="127"/>
    </row>
    <row r="341" spans="2:2" x14ac:dyDescent="0.25">
      <c r="B341" s="127"/>
    </row>
    <row r="342" spans="2:2" x14ac:dyDescent="0.25">
      <c r="B342" s="127"/>
    </row>
    <row r="343" spans="2:2" x14ac:dyDescent="0.25">
      <c r="B343" s="127"/>
    </row>
    <row r="344" spans="2:2" x14ac:dyDescent="0.25">
      <c r="B344" s="127"/>
    </row>
    <row r="345" spans="2:2" ht="15.75" thickBot="1" x14ac:dyDescent="0.3">
      <c r="B345" s="128"/>
    </row>
    <row r="346" spans="2:2" x14ac:dyDescent="0.25">
      <c r="B346" s="126" t="s">
        <v>150</v>
      </c>
    </row>
    <row r="347" spans="2:2" x14ac:dyDescent="0.25">
      <c r="B347" s="127"/>
    </row>
    <row r="348" spans="2:2" x14ac:dyDescent="0.25">
      <c r="B348" s="127"/>
    </row>
    <row r="349" spans="2:2" x14ac:dyDescent="0.25">
      <c r="B349" s="127"/>
    </row>
    <row r="350" spans="2:2" x14ac:dyDescent="0.25">
      <c r="B350" s="127"/>
    </row>
    <row r="351" spans="2:2" x14ac:dyDescent="0.25">
      <c r="B351" s="127"/>
    </row>
    <row r="352" spans="2:2" x14ac:dyDescent="0.25">
      <c r="B352" s="127"/>
    </row>
    <row r="353" spans="2:2" x14ac:dyDescent="0.25">
      <c r="B353" s="127"/>
    </row>
    <row r="354" spans="2:2" x14ac:dyDescent="0.25">
      <c r="B354" s="127"/>
    </row>
    <row r="355" spans="2:2" x14ac:dyDescent="0.25">
      <c r="B355" s="127"/>
    </row>
    <row r="356" spans="2:2" x14ac:dyDescent="0.25">
      <c r="B356" s="127"/>
    </row>
    <row r="357" spans="2:2" x14ac:dyDescent="0.25">
      <c r="B357" s="127"/>
    </row>
    <row r="358" spans="2:2" x14ac:dyDescent="0.25">
      <c r="B358" s="127"/>
    </row>
    <row r="359" spans="2:2" x14ac:dyDescent="0.25">
      <c r="B359" s="127"/>
    </row>
    <row r="360" spans="2:2" x14ac:dyDescent="0.25">
      <c r="B360" s="127"/>
    </row>
    <row r="361" spans="2:2" x14ac:dyDescent="0.25">
      <c r="B361" s="127"/>
    </row>
    <row r="362" spans="2:2" x14ac:dyDescent="0.25">
      <c r="B362" s="127"/>
    </row>
    <row r="363" spans="2:2" ht="15.75" thickBot="1" x14ac:dyDescent="0.3">
      <c r="B363" s="128"/>
    </row>
  </sheetData>
  <mergeCells count="39">
    <mergeCell ref="B310:B327"/>
    <mergeCell ref="B328:B345"/>
    <mergeCell ref="B346:B363"/>
    <mergeCell ref="B256:B273"/>
    <mergeCell ref="C256:C273"/>
    <mergeCell ref="B274:B291"/>
    <mergeCell ref="C274:C291"/>
    <mergeCell ref="B292:B309"/>
    <mergeCell ref="C292:C309"/>
    <mergeCell ref="B202:B219"/>
    <mergeCell ref="C202:C219"/>
    <mergeCell ref="B220:B237"/>
    <mergeCell ref="C220:C237"/>
    <mergeCell ref="B238:B255"/>
    <mergeCell ref="C238:C255"/>
    <mergeCell ref="B148:B165"/>
    <mergeCell ref="C148:C165"/>
    <mergeCell ref="B166:B183"/>
    <mergeCell ref="C166:C183"/>
    <mergeCell ref="B184:B201"/>
    <mergeCell ref="C184:C201"/>
    <mergeCell ref="B94:B111"/>
    <mergeCell ref="C94:C111"/>
    <mergeCell ref="B112:B129"/>
    <mergeCell ref="C112:C129"/>
    <mergeCell ref="B130:B147"/>
    <mergeCell ref="C130:C147"/>
    <mergeCell ref="B40:B57"/>
    <mergeCell ref="C40:C57"/>
    <mergeCell ref="B58:B75"/>
    <mergeCell ref="C58:C75"/>
    <mergeCell ref="B76:B93"/>
    <mergeCell ref="C76:C93"/>
    <mergeCell ref="D2:G2"/>
    <mergeCell ref="B3:C3"/>
    <mergeCell ref="B4:B21"/>
    <mergeCell ref="C4:C21"/>
    <mergeCell ref="B22:B39"/>
    <mergeCell ref="C22:C39"/>
  </mergeCells>
  <conditionalFormatting sqref="D4:G18">
    <cfRule type="expression" dxfId="19" priority="18">
      <formula>$H$3:$H$20="Yes"</formula>
    </cfRule>
  </conditionalFormatting>
  <conditionalFormatting sqref="D4:G309">
    <cfRule type="expression" dxfId="18" priority="4">
      <formula>$H4="Yes"</formula>
    </cfRule>
  </conditionalFormatting>
  <conditionalFormatting sqref="D22:G36">
    <cfRule type="expression" dxfId="17" priority="2">
      <formula>$H$3:$H$20="Yes"</formula>
    </cfRule>
  </conditionalFormatting>
  <conditionalFormatting sqref="D40:G54">
    <cfRule type="expression" dxfId="16" priority="1">
      <formula>$H$3:$H$20="Yes"</formula>
    </cfRule>
  </conditionalFormatting>
  <conditionalFormatting sqref="D58:G72">
    <cfRule type="expression" dxfId="15" priority="17">
      <formula>$H$3:$H$20="Yes"</formula>
    </cfRule>
  </conditionalFormatting>
  <conditionalFormatting sqref="D76:G90">
    <cfRule type="expression" dxfId="14" priority="16">
      <formula>$H$3:$H$20="Yes"</formula>
    </cfRule>
  </conditionalFormatting>
  <conditionalFormatting sqref="D94:G108">
    <cfRule type="expression" dxfId="13" priority="15">
      <formula>$H$3:$H$20="Yes"</formula>
    </cfRule>
  </conditionalFormatting>
  <conditionalFormatting sqref="D112:G126">
    <cfRule type="expression" dxfId="12" priority="14">
      <formula>$H$3:$H$20="Yes"</formula>
    </cfRule>
  </conditionalFormatting>
  <conditionalFormatting sqref="D130:G144">
    <cfRule type="expression" dxfId="11" priority="13">
      <formula>$H$3:$H$20="Yes"</formula>
    </cfRule>
  </conditionalFormatting>
  <conditionalFormatting sqref="D148:G162">
    <cfRule type="expression" dxfId="10" priority="12">
      <formula>$H$3:$H$20="Yes"</formula>
    </cfRule>
  </conditionalFormatting>
  <conditionalFormatting sqref="D166:G180">
    <cfRule type="expression" dxfId="9" priority="11">
      <formula>$H$3:$H$20="Yes"</formula>
    </cfRule>
  </conditionalFormatting>
  <conditionalFormatting sqref="D184:G198">
    <cfRule type="expression" dxfId="8" priority="10">
      <formula>$H$3:$H$20="Yes"</formula>
    </cfRule>
  </conditionalFormatting>
  <conditionalFormatting sqref="D202:G216">
    <cfRule type="expression" dxfId="7" priority="9">
      <formula>$H$3:$H$20="Yes"</formula>
    </cfRule>
  </conditionalFormatting>
  <conditionalFormatting sqref="D220:G234">
    <cfRule type="expression" dxfId="6" priority="8">
      <formula>$H$3:$H$20="Yes"</formula>
    </cfRule>
  </conditionalFormatting>
  <conditionalFormatting sqref="D238:G252">
    <cfRule type="expression" dxfId="5" priority="7">
      <formula>$H$3:$H$20="Yes"</formula>
    </cfRule>
  </conditionalFormatting>
  <conditionalFormatting sqref="D256:G270">
    <cfRule type="expression" dxfId="4" priority="6">
      <formula>$H$3:$H$20="Yes"</formula>
    </cfRule>
  </conditionalFormatting>
  <conditionalFormatting sqref="D274:G288">
    <cfRule type="expression" dxfId="3" priority="5">
      <formula>$H$3:$H$20="Yes"</formula>
    </cfRule>
  </conditionalFormatting>
  <conditionalFormatting sqref="D292:G306">
    <cfRule type="expression" dxfId="2" priority="3">
      <formula>$H$3:$H$20="Yes"</formula>
    </cfRule>
  </conditionalFormatting>
  <dataValidations count="4">
    <dataValidation type="list" allowBlank="1" showInputMessage="1" showErrorMessage="1" sqref="F4:F309" xr:uid="{C9828553-246C-450C-8346-9776564B3F33}">
      <formula1>$AA4:$AQ4</formula1>
    </dataValidation>
    <dataValidation type="list" allowBlank="1" showInputMessage="1" showErrorMessage="1" sqref="E4:E309" xr:uid="{2438B7C3-C386-4408-9CA2-17B8263A4AE8}">
      <formula1>Settings_Competency</formula1>
    </dataValidation>
    <dataValidation type="list" allowBlank="1" showInputMessage="1" showErrorMessage="1" sqref="G4:G309" xr:uid="{F96174C6-A8F0-43B3-A96F-6EF222D280C0}">
      <formula1>Settings_Stations</formula1>
    </dataValidation>
    <dataValidation type="list" allowBlank="1" showInputMessage="1" showErrorMessage="1" sqref="D4:D1048576" xr:uid="{9ECC0D04-3F47-47E2-8750-0BE44F8646C3}">
      <formula1>"0:00, 0:02, 0:05, 0:08, 0:10, 0:15, 0:20, 0:25, 0:30"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54E08-F2B4-457E-96FC-0A1BF68E959E}">
  <sheetPr codeName="Sheet1">
    <tabColor theme="9" tint="0.79998168889431442"/>
  </sheetPr>
  <dimension ref="A1:I103"/>
  <sheetViews>
    <sheetView topLeftCell="A16" workbookViewId="0">
      <selection activeCell="A61" sqref="A61"/>
    </sheetView>
  </sheetViews>
  <sheetFormatPr defaultRowHeight="15" x14ac:dyDescent="0.25"/>
  <cols>
    <col min="1" max="1" width="24.85546875" bestFit="1" customWidth="1"/>
    <col min="2" max="2" width="42" bestFit="1" customWidth="1"/>
    <col min="3" max="3" width="35.140625" bestFit="1" customWidth="1"/>
    <col min="4" max="4" width="94" bestFit="1" customWidth="1"/>
    <col min="5" max="5" width="12" customWidth="1"/>
    <col min="6" max="6" width="14" customWidth="1"/>
    <col min="7" max="7" width="10.140625" bestFit="1" customWidth="1"/>
    <col min="8" max="8" width="10.140625" customWidth="1"/>
    <col min="9" max="9" width="11.85546875" style="109" bestFit="1" customWidth="1"/>
  </cols>
  <sheetData>
    <row r="1" spans="1:9" x14ac:dyDescent="0.25">
      <c r="A1" t="s">
        <v>2</v>
      </c>
      <c r="B1" t="s">
        <v>3</v>
      </c>
      <c r="C1" t="s">
        <v>21</v>
      </c>
      <c r="D1" t="s">
        <v>129</v>
      </c>
      <c r="E1" t="s">
        <v>6</v>
      </c>
      <c r="F1" s="110" t="s">
        <v>43</v>
      </c>
      <c r="G1" s="111" t="s">
        <v>44</v>
      </c>
      <c r="H1" s="111" t="s">
        <v>45</v>
      </c>
      <c r="I1" s="112" t="s">
        <v>56</v>
      </c>
    </row>
    <row r="2" spans="1:9" x14ac:dyDescent="0.25">
      <c r="A2" t="s">
        <v>100</v>
      </c>
      <c r="B2" t="s">
        <v>103</v>
      </c>
      <c r="E2" s="1"/>
      <c r="F2" s="3" t="s">
        <v>22</v>
      </c>
      <c r="G2" s="1" t="s">
        <v>22</v>
      </c>
      <c r="H2" s="1" t="s">
        <v>22</v>
      </c>
      <c r="I2" s="108" t="s">
        <v>22</v>
      </c>
    </row>
    <row r="3" spans="1:9" x14ac:dyDescent="0.25">
      <c r="A3" t="s">
        <v>100</v>
      </c>
      <c r="B3" t="s">
        <v>61</v>
      </c>
      <c r="E3" s="1"/>
      <c r="F3" s="3" t="s">
        <v>22</v>
      </c>
      <c r="G3" s="1" t="s">
        <v>22</v>
      </c>
      <c r="H3" s="1" t="s">
        <v>22</v>
      </c>
      <c r="I3" s="108" t="s">
        <v>22</v>
      </c>
    </row>
    <row r="4" spans="1:9" x14ac:dyDescent="0.25">
      <c r="A4" t="s">
        <v>100</v>
      </c>
      <c r="B4" t="s">
        <v>59</v>
      </c>
      <c r="E4" s="1"/>
      <c r="F4" s="3" t="s">
        <v>22</v>
      </c>
      <c r="G4" s="1" t="s">
        <v>22</v>
      </c>
      <c r="H4" s="1" t="s">
        <v>22</v>
      </c>
      <c r="I4" s="108" t="s">
        <v>22</v>
      </c>
    </row>
    <row r="5" spans="1:9" x14ac:dyDescent="0.25">
      <c r="A5" t="s">
        <v>100</v>
      </c>
      <c r="B5" t="s">
        <v>101</v>
      </c>
      <c r="E5" s="1"/>
      <c r="F5" s="3" t="s">
        <v>22</v>
      </c>
      <c r="G5" s="1" t="s">
        <v>22</v>
      </c>
      <c r="H5" s="1" t="s">
        <v>22</v>
      </c>
      <c r="I5" s="108" t="s">
        <v>22</v>
      </c>
    </row>
    <row r="6" spans="1:9" x14ac:dyDescent="0.25">
      <c r="A6" t="s">
        <v>100</v>
      </c>
      <c r="B6" t="s">
        <v>124</v>
      </c>
      <c r="E6" s="1"/>
      <c r="F6" s="3" t="s">
        <v>22</v>
      </c>
      <c r="G6" s="1" t="s">
        <v>22</v>
      </c>
      <c r="H6" s="1" t="s">
        <v>22</v>
      </c>
      <c r="I6" s="108" t="s">
        <v>22</v>
      </c>
    </row>
    <row r="7" spans="1:9" x14ac:dyDescent="0.25">
      <c r="A7" t="s">
        <v>60</v>
      </c>
      <c r="B7" t="s">
        <v>77</v>
      </c>
      <c r="D7" s="8"/>
      <c r="E7" s="1" t="s">
        <v>24</v>
      </c>
      <c r="F7" s="3" t="s">
        <v>22</v>
      </c>
      <c r="G7" s="1" t="s">
        <v>22</v>
      </c>
      <c r="H7" s="1" t="s">
        <v>22</v>
      </c>
      <c r="I7" s="108" t="s">
        <v>22</v>
      </c>
    </row>
    <row r="8" spans="1:9" x14ac:dyDescent="0.25">
      <c r="A8" t="s">
        <v>60</v>
      </c>
      <c r="B8" t="s">
        <v>78</v>
      </c>
      <c r="D8" s="8"/>
      <c r="E8" s="1"/>
      <c r="F8" s="3"/>
      <c r="G8" s="1" t="s">
        <v>22</v>
      </c>
      <c r="H8" s="1" t="s">
        <v>22</v>
      </c>
      <c r="I8" s="108" t="s">
        <v>22</v>
      </c>
    </row>
    <row r="9" spans="1:9" x14ac:dyDescent="0.25">
      <c r="A9" t="s">
        <v>60</v>
      </c>
      <c r="B9" t="s">
        <v>79</v>
      </c>
      <c r="D9" s="8"/>
      <c r="E9" s="1"/>
      <c r="F9" s="3"/>
      <c r="G9" s="1" t="s">
        <v>22</v>
      </c>
      <c r="H9" s="1" t="s">
        <v>22</v>
      </c>
      <c r="I9" s="108" t="s">
        <v>22</v>
      </c>
    </row>
    <row r="10" spans="1:9" x14ac:dyDescent="0.25">
      <c r="A10" t="s">
        <v>60</v>
      </c>
      <c r="B10" t="s">
        <v>80</v>
      </c>
      <c r="E10" s="1"/>
      <c r="F10" s="3"/>
      <c r="G10" s="1" t="s">
        <v>22</v>
      </c>
      <c r="H10" s="1" t="s">
        <v>22</v>
      </c>
      <c r="I10" s="108" t="s">
        <v>22</v>
      </c>
    </row>
    <row r="11" spans="1:9" x14ac:dyDescent="0.25">
      <c r="A11" t="s">
        <v>60</v>
      </c>
      <c r="B11" t="s">
        <v>81</v>
      </c>
      <c r="D11" s="8"/>
      <c r="E11" s="1"/>
      <c r="F11" s="3" t="s">
        <v>22</v>
      </c>
      <c r="G11" s="1" t="s">
        <v>22</v>
      </c>
      <c r="H11" s="1" t="s">
        <v>22</v>
      </c>
      <c r="I11" s="108" t="s">
        <v>22</v>
      </c>
    </row>
    <row r="12" spans="1:9" x14ac:dyDescent="0.25">
      <c r="A12" t="s">
        <v>46</v>
      </c>
      <c r="B12" t="s">
        <v>107</v>
      </c>
      <c r="C12" t="s">
        <v>111</v>
      </c>
      <c r="D12" s="8" t="s">
        <v>176</v>
      </c>
      <c r="E12" s="1" t="s">
        <v>24</v>
      </c>
      <c r="F12" s="3" t="s">
        <v>22</v>
      </c>
      <c r="G12" s="1" t="s">
        <v>22</v>
      </c>
      <c r="H12" s="1" t="s">
        <v>22</v>
      </c>
      <c r="I12" s="108" t="s">
        <v>22</v>
      </c>
    </row>
    <row r="13" spans="1:9" x14ac:dyDescent="0.25">
      <c r="A13" t="s">
        <v>46</v>
      </c>
      <c r="B13" t="s">
        <v>71</v>
      </c>
      <c r="C13" t="s">
        <v>23</v>
      </c>
      <c r="D13" s="8" t="s">
        <v>176</v>
      </c>
      <c r="E13" s="1" t="s">
        <v>24</v>
      </c>
      <c r="F13" s="3" t="s">
        <v>22</v>
      </c>
      <c r="G13" s="1" t="s">
        <v>22</v>
      </c>
      <c r="H13" s="1" t="s">
        <v>22</v>
      </c>
      <c r="I13" s="108" t="s">
        <v>22</v>
      </c>
    </row>
    <row r="14" spans="1:9" x14ac:dyDescent="0.25">
      <c r="A14" t="s">
        <v>46</v>
      </c>
      <c r="B14" t="s">
        <v>72</v>
      </c>
      <c r="C14" t="s">
        <v>23</v>
      </c>
      <c r="D14" s="8"/>
      <c r="E14" s="1" t="s">
        <v>24</v>
      </c>
      <c r="F14" s="3" t="s">
        <v>22</v>
      </c>
      <c r="G14" s="1" t="s">
        <v>22</v>
      </c>
      <c r="H14" s="1" t="s">
        <v>22</v>
      </c>
      <c r="I14" s="108" t="s">
        <v>22</v>
      </c>
    </row>
    <row r="15" spans="1:9" x14ac:dyDescent="0.25">
      <c r="A15" t="s">
        <v>46</v>
      </c>
      <c r="B15" t="s">
        <v>112</v>
      </c>
      <c r="C15" t="s">
        <v>23</v>
      </c>
      <c r="D15" s="8" t="s">
        <v>176</v>
      </c>
      <c r="E15" s="1"/>
      <c r="F15" s="3"/>
      <c r="G15" s="1" t="s">
        <v>22</v>
      </c>
      <c r="H15" s="1" t="s">
        <v>22</v>
      </c>
      <c r="I15" s="108" t="s">
        <v>22</v>
      </c>
    </row>
    <row r="16" spans="1:9" x14ac:dyDescent="0.25">
      <c r="A16" t="s">
        <v>46</v>
      </c>
      <c r="B16" t="s">
        <v>108</v>
      </c>
      <c r="C16" t="s">
        <v>23</v>
      </c>
      <c r="D16" s="8" t="s">
        <v>176</v>
      </c>
      <c r="E16" s="1" t="s">
        <v>24</v>
      </c>
      <c r="F16" s="3" t="s">
        <v>22</v>
      </c>
      <c r="G16" s="1" t="s">
        <v>22</v>
      </c>
      <c r="H16" s="1" t="s">
        <v>22</v>
      </c>
      <c r="I16" s="108" t="s">
        <v>22</v>
      </c>
    </row>
    <row r="17" spans="1:9" x14ac:dyDescent="0.25">
      <c r="A17" t="s">
        <v>46</v>
      </c>
      <c r="B17" t="s">
        <v>109</v>
      </c>
      <c r="C17" t="s">
        <v>110</v>
      </c>
      <c r="D17" s="8" t="s">
        <v>176</v>
      </c>
      <c r="E17" s="1"/>
      <c r="F17" s="3" t="s">
        <v>22</v>
      </c>
      <c r="G17" s="1" t="s">
        <v>22</v>
      </c>
      <c r="H17" s="1" t="s">
        <v>22</v>
      </c>
      <c r="I17" s="108" t="s">
        <v>22</v>
      </c>
    </row>
    <row r="18" spans="1:9" x14ac:dyDescent="0.25">
      <c r="A18" t="s">
        <v>46</v>
      </c>
      <c r="B18" t="s">
        <v>113</v>
      </c>
      <c r="C18" t="s">
        <v>23</v>
      </c>
      <c r="D18" s="8" t="s">
        <v>176</v>
      </c>
      <c r="E18" s="1"/>
      <c r="F18" s="3" t="s">
        <v>22</v>
      </c>
      <c r="G18" s="1" t="s">
        <v>22</v>
      </c>
      <c r="H18" s="1" t="s">
        <v>22</v>
      </c>
      <c r="I18" s="108" t="s">
        <v>22</v>
      </c>
    </row>
    <row r="19" spans="1:9" x14ac:dyDescent="0.25">
      <c r="A19" t="s">
        <v>46</v>
      </c>
      <c r="B19" t="s">
        <v>114</v>
      </c>
      <c r="C19" t="s">
        <v>23</v>
      </c>
      <c r="D19" s="8" t="s">
        <v>176</v>
      </c>
      <c r="E19" s="1" t="s">
        <v>24</v>
      </c>
      <c r="F19" s="3" t="s">
        <v>22</v>
      </c>
      <c r="G19" s="1" t="s">
        <v>22</v>
      </c>
      <c r="H19" s="1" t="s">
        <v>22</v>
      </c>
      <c r="I19" s="108" t="s">
        <v>22</v>
      </c>
    </row>
    <row r="20" spans="1:9" x14ac:dyDescent="0.25">
      <c r="A20" t="s">
        <v>46</v>
      </c>
      <c r="B20" t="s">
        <v>116</v>
      </c>
      <c r="C20" t="s">
        <v>23</v>
      </c>
      <c r="D20" s="8" t="s">
        <v>176</v>
      </c>
      <c r="E20" s="1"/>
      <c r="F20" s="3" t="s">
        <v>22</v>
      </c>
      <c r="G20" s="1" t="s">
        <v>22</v>
      </c>
      <c r="H20" s="1" t="s">
        <v>22</v>
      </c>
      <c r="I20" s="108" t="s">
        <v>22</v>
      </c>
    </row>
    <row r="21" spans="1:9" x14ac:dyDescent="0.25">
      <c r="A21" t="s">
        <v>46</v>
      </c>
      <c r="B21" t="s">
        <v>73</v>
      </c>
      <c r="C21" t="s">
        <v>74</v>
      </c>
      <c r="E21" s="1"/>
      <c r="F21" s="3" t="s">
        <v>22</v>
      </c>
      <c r="G21" s="1" t="s">
        <v>22</v>
      </c>
      <c r="H21" s="1" t="s">
        <v>22</v>
      </c>
      <c r="I21" s="108" t="s">
        <v>22</v>
      </c>
    </row>
    <row r="22" spans="1:9" x14ac:dyDescent="0.25">
      <c r="A22" t="s">
        <v>46</v>
      </c>
      <c r="B22" t="s">
        <v>75</v>
      </c>
      <c r="E22" s="1"/>
      <c r="F22" s="3" t="s">
        <v>22</v>
      </c>
      <c r="G22" s="1" t="s">
        <v>22</v>
      </c>
      <c r="H22" s="1" t="s">
        <v>22</v>
      </c>
      <c r="I22" s="108" t="s">
        <v>22</v>
      </c>
    </row>
    <row r="23" spans="1:9" x14ac:dyDescent="0.25">
      <c r="A23" t="s">
        <v>46</v>
      </c>
      <c r="B23" t="s">
        <v>82</v>
      </c>
      <c r="D23" s="8"/>
      <c r="E23" s="1"/>
      <c r="F23" s="3" t="s">
        <v>22</v>
      </c>
      <c r="G23" s="1" t="s">
        <v>22</v>
      </c>
      <c r="H23" s="1" t="s">
        <v>22</v>
      </c>
      <c r="I23" s="108" t="s">
        <v>22</v>
      </c>
    </row>
    <row r="24" spans="1:9" x14ac:dyDescent="0.25">
      <c r="A24" t="s">
        <v>47</v>
      </c>
      <c r="B24" t="s">
        <v>121</v>
      </c>
      <c r="C24" t="s">
        <v>70</v>
      </c>
      <c r="D24" s="8"/>
      <c r="E24" s="1"/>
      <c r="F24" s="3" t="s">
        <v>22</v>
      </c>
      <c r="G24" s="1" t="s">
        <v>22</v>
      </c>
      <c r="H24" s="1"/>
      <c r="I24" s="108"/>
    </row>
    <row r="25" spans="1:9" x14ac:dyDescent="0.25">
      <c r="A25" t="s">
        <v>47</v>
      </c>
      <c r="B25" t="s">
        <v>92</v>
      </c>
      <c r="C25" t="s">
        <v>23</v>
      </c>
      <c r="D25" s="8"/>
      <c r="E25" s="1"/>
      <c r="F25" s="3" t="s">
        <v>22</v>
      </c>
      <c r="G25" s="1" t="s">
        <v>22</v>
      </c>
      <c r="H25" s="1" t="s">
        <v>22</v>
      </c>
      <c r="I25" s="108" t="s">
        <v>22</v>
      </c>
    </row>
    <row r="26" spans="1:9" x14ac:dyDescent="0.25">
      <c r="A26" t="s">
        <v>47</v>
      </c>
      <c r="B26" t="s">
        <v>91</v>
      </c>
      <c r="C26" t="s">
        <v>23</v>
      </c>
      <c r="D26" s="8"/>
      <c r="E26" s="1"/>
      <c r="F26" s="3" t="s">
        <v>22</v>
      </c>
      <c r="G26" s="1" t="s">
        <v>22</v>
      </c>
      <c r="H26" s="1" t="s">
        <v>22</v>
      </c>
      <c r="I26" s="108" t="s">
        <v>22</v>
      </c>
    </row>
    <row r="27" spans="1:9" x14ac:dyDescent="0.25">
      <c r="A27" t="s">
        <v>47</v>
      </c>
      <c r="B27" t="s">
        <v>90</v>
      </c>
      <c r="C27" t="s">
        <v>23</v>
      </c>
      <c r="D27" s="8"/>
      <c r="E27" s="1"/>
      <c r="F27" s="3" t="s">
        <v>22</v>
      </c>
      <c r="G27" s="1" t="s">
        <v>22</v>
      </c>
      <c r="H27" s="1" t="s">
        <v>22</v>
      </c>
      <c r="I27" s="108" t="s">
        <v>22</v>
      </c>
    </row>
    <row r="28" spans="1:9" x14ac:dyDescent="0.25">
      <c r="A28" t="s">
        <v>47</v>
      </c>
      <c r="B28" t="s">
        <v>63</v>
      </c>
      <c r="C28" t="s">
        <v>178</v>
      </c>
      <c r="D28" s="8"/>
      <c r="E28" s="1" t="s">
        <v>24</v>
      </c>
      <c r="F28" s="3" t="s">
        <v>22</v>
      </c>
      <c r="G28" s="1" t="s">
        <v>22</v>
      </c>
      <c r="H28" s="1" t="s">
        <v>22</v>
      </c>
      <c r="I28" s="108" t="s">
        <v>22</v>
      </c>
    </row>
    <row r="29" spans="1:9" x14ac:dyDescent="0.25">
      <c r="A29" t="s">
        <v>47</v>
      </c>
      <c r="B29" t="s">
        <v>64</v>
      </c>
      <c r="C29" t="s">
        <v>178</v>
      </c>
      <c r="D29" s="8"/>
      <c r="E29" s="1" t="s">
        <v>24</v>
      </c>
      <c r="F29" s="3" t="s">
        <v>22</v>
      </c>
      <c r="G29" s="1" t="s">
        <v>22</v>
      </c>
      <c r="H29" s="1" t="s">
        <v>22</v>
      </c>
      <c r="I29" s="108" t="s">
        <v>22</v>
      </c>
    </row>
    <row r="30" spans="1:9" x14ac:dyDescent="0.25">
      <c r="A30" t="s">
        <v>47</v>
      </c>
      <c r="B30" t="s">
        <v>65</v>
      </c>
      <c r="C30" t="s">
        <v>178</v>
      </c>
      <c r="D30" s="8"/>
      <c r="E30" s="1" t="s">
        <v>24</v>
      </c>
      <c r="F30" s="3" t="s">
        <v>22</v>
      </c>
      <c r="G30" s="1" t="s">
        <v>22</v>
      </c>
      <c r="H30" s="1" t="s">
        <v>22</v>
      </c>
      <c r="I30" s="108" t="s">
        <v>22</v>
      </c>
    </row>
    <row r="31" spans="1:9" x14ac:dyDescent="0.25">
      <c r="A31" t="s">
        <v>47</v>
      </c>
      <c r="B31" t="s">
        <v>93</v>
      </c>
      <c r="C31" t="s">
        <v>23</v>
      </c>
      <c r="E31" s="1"/>
      <c r="F31" s="3"/>
      <c r="G31" s="1" t="s">
        <v>22</v>
      </c>
      <c r="H31" s="1" t="s">
        <v>22</v>
      </c>
      <c r="I31" s="108" t="s">
        <v>22</v>
      </c>
    </row>
    <row r="32" spans="1:9" x14ac:dyDescent="0.25">
      <c r="A32" t="s">
        <v>47</v>
      </c>
      <c r="B32" t="s">
        <v>68</v>
      </c>
      <c r="C32" t="s">
        <v>69</v>
      </c>
      <c r="D32" s="8"/>
      <c r="E32" s="1"/>
      <c r="F32" s="3" t="s">
        <v>22</v>
      </c>
      <c r="G32" s="1" t="s">
        <v>22</v>
      </c>
      <c r="H32" s="1" t="s">
        <v>22</v>
      </c>
      <c r="I32" s="108" t="s">
        <v>22</v>
      </c>
    </row>
    <row r="33" spans="1:9" x14ac:dyDescent="0.25">
      <c r="A33" t="s">
        <v>47</v>
      </c>
      <c r="B33" t="s">
        <v>67</v>
      </c>
      <c r="C33" t="s">
        <v>69</v>
      </c>
      <c r="D33" s="8"/>
      <c r="E33" s="1"/>
      <c r="F33" s="3" t="s">
        <v>22</v>
      </c>
      <c r="G33" s="1" t="s">
        <v>22</v>
      </c>
      <c r="H33" s="1" t="s">
        <v>22</v>
      </c>
      <c r="I33" s="108" t="s">
        <v>22</v>
      </c>
    </row>
    <row r="34" spans="1:9" x14ac:dyDescent="0.25">
      <c r="A34" t="s">
        <v>47</v>
      </c>
      <c r="B34" t="s">
        <v>66</v>
      </c>
      <c r="C34" t="s">
        <v>69</v>
      </c>
      <c r="D34" s="8"/>
      <c r="E34" s="1"/>
      <c r="F34" s="3" t="s">
        <v>22</v>
      </c>
      <c r="G34" s="1" t="s">
        <v>22</v>
      </c>
      <c r="H34" s="1" t="s">
        <v>22</v>
      </c>
      <c r="I34" s="108" t="s">
        <v>22</v>
      </c>
    </row>
    <row r="35" spans="1:9" x14ac:dyDescent="0.25">
      <c r="A35" t="s">
        <v>47</v>
      </c>
      <c r="B35" t="s">
        <v>97</v>
      </c>
      <c r="C35" t="s">
        <v>23</v>
      </c>
      <c r="D35" s="8"/>
      <c r="E35" s="1"/>
      <c r="F35" s="3" t="s">
        <v>22</v>
      </c>
      <c r="G35" s="1" t="s">
        <v>22</v>
      </c>
      <c r="H35" s="1" t="s">
        <v>22</v>
      </c>
      <c r="I35" s="108" t="s">
        <v>22</v>
      </c>
    </row>
    <row r="36" spans="1:9" x14ac:dyDescent="0.25">
      <c r="A36" t="s">
        <v>47</v>
      </c>
      <c r="B36" t="s">
        <v>76</v>
      </c>
      <c r="C36" t="s">
        <v>70</v>
      </c>
      <c r="D36" s="8"/>
      <c r="E36" s="1"/>
      <c r="F36" s="3" t="s">
        <v>22</v>
      </c>
      <c r="G36" s="1" t="s">
        <v>22</v>
      </c>
      <c r="H36" s="1" t="s">
        <v>22</v>
      </c>
      <c r="I36" s="108" t="s">
        <v>22</v>
      </c>
    </row>
    <row r="37" spans="1:9" x14ac:dyDescent="0.25">
      <c r="A37" t="s">
        <v>47</v>
      </c>
      <c r="B37" t="s">
        <v>117</v>
      </c>
      <c r="C37" t="s">
        <v>70</v>
      </c>
      <c r="D37" s="8"/>
      <c r="E37" s="1"/>
      <c r="F37" s="3"/>
      <c r="G37" s="1"/>
      <c r="H37" s="1" t="s">
        <v>22</v>
      </c>
      <c r="I37" s="108" t="s">
        <v>22</v>
      </c>
    </row>
    <row r="38" spans="1:9" x14ac:dyDescent="0.25">
      <c r="A38" t="s">
        <v>47</v>
      </c>
      <c r="B38" t="s">
        <v>84</v>
      </c>
      <c r="D38" s="8"/>
      <c r="E38" s="1" t="s">
        <v>24</v>
      </c>
      <c r="F38" s="3" t="s">
        <v>22</v>
      </c>
      <c r="G38" s="1" t="s">
        <v>22</v>
      </c>
      <c r="H38" s="1"/>
      <c r="I38" s="108"/>
    </row>
    <row r="39" spans="1:9" x14ac:dyDescent="0.25">
      <c r="A39" t="s">
        <v>47</v>
      </c>
      <c r="B39" t="s">
        <v>130</v>
      </c>
      <c r="C39" t="s">
        <v>70</v>
      </c>
      <c r="D39" s="8"/>
      <c r="E39" s="1" t="s">
        <v>24</v>
      </c>
      <c r="F39" s="3" t="s">
        <v>22</v>
      </c>
      <c r="G39" s="1" t="s">
        <v>22</v>
      </c>
      <c r="H39" s="1" t="s">
        <v>22</v>
      </c>
      <c r="I39" s="108" t="s">
        <v>22</v>
      </c>
    </row>
    <row r="40" spans="1:9" x14ac:dyDescent="0.25">
      <c r="A40" t="s">
        <v>48</v>
      </c>
      <c r="B40" t="s">
        <v>88</v>
      </c>
      <c r="D40" s="8"/>
      <c r="E40" s="1"/>
      <c r="F40" s="3" t="s">
        <v>22</v>
      </c>
      <c r="G40" s="1" t="s">
        <v>22</v>
      </c>
      <c r="H40" s="1"/>
      <c r="I40" s="108"/>
    </row>
    <row r="41" spans="1:9" x14ac:dyDescent="0.25">
      <c r="A41" t="s">
        <v>48</v>
      </c>
      <c r="B41" t="s">
        <v>115</v>
      </c>
      <c r="C41" t="s">
        <v>23</v>
      </c>
      <c r="D41" s="8" t="s">
        <v>176</v>
      </c>
      <c r="E41" s="1"/>
      <c r="F41" s="3" t="s">
        <v>22</v>
      </c>
      <c r="G41" s="1" t="s">
        <v>22</v>
      </c>
      <c r="H41" s="1" t="s">
        <v>22</v>
      </c>
      <c r="I41" s="108" t="s">
        <v>22</v>
      </c>
    </row>
    <row r="42" spans="1:9" x14ac:dyDescent="0.25">
      <c r="A42" t="s">
        <v>48</v>
      </c>
      <c r="B42" t="s">
        <v>177</v>
      </c>
      <c r="C42" t="s">
        <v>23</v>
      </c>
      <c r="D42" s="8" t="s">
        <v>176</v>
      </c>
      <c r="E42" s="1"/>
      <c r="F42" s="3" t="s">
        <v>22</v>
      </c>
      <c r="G42" s="1" t="s">
        <v>22</v>
      </c>
      <c r="H42" s="1" t="s">
        <v>22</v>
      </c>
      <c r="I42" s="108" t="s">
        <v>22</v>
      </c>
    </row>
    <row r="43" spans="1:9" x14ac:dyDescent="0.25">
      <c r="A43" t="s">
        <v>48</v>
      </c>
      <c r="B43" t="s">
        <v>85</v>
      </c>
      <c r="D43" s="8"/>
      <c r="E43" s="1"/>
      <c r="F43" s="3" t="s">
        <v>22</v>
      </c>
      <c r="G43" s="1" t="s">
        <v>22</v>
      </c>
      <c r="H43" s="1" t="s">
        <v>22</v>
      </c>
      <c r="I43" s="108" t="s">
        <v>22</v>
      </c>
    </row>
    <row r="44" spans="1:9" x14ac:dyDescent="0.25">
      <c r="A44" t="s">
        <v>48</v>
      </c>
      <c r="B44" t="s">
        <v>86</v>
      </c>
      <c r="E44" s="1"/>
      <c r="F44" s="3" t="s">
        <v>22</v>
      </c>
      <c r="G44" s="1" t="s">
        <v>22</v>
      </c>
      <c r="H44" s="1" t="s">
        <v>22</v>
      </c>
      <c r="I44" s="108" t="s">
        <v>22</v>
      </c>
    </row>
    <row r="45" spans="1:9" x14ac:dyDescent="0.25">
      <c r="A45" t="s">
        <v>48</v>
      </c>
      <c r="B45" t="s">
        <v>87</v>
      </c>
      <c r="E45" s="1"/>
      <c r="F45" s="3"/>
      <c r="G45" s="1" t="s">
        <v>22</v>
      </c>
      <c r="H45" s="1" t="s">
        <v>22</v>
      </c>
      <c r="I45" s="108" t="s">
        <v>22</v>
      </c>
    </row>
    <row r="46" spans="1:9" x14ac:dyDescent="0.25">
      <c r="A46" t="s">
        <v>49</v>
      </c>
      <c r="B46" t="s">
        <v>98</v>
      </c>
      <c r="E46" s="1"/>
      <c r="F46" s="3" t="s">
        <v>22</v>
      </c>
      <c r="G46" s="1" t="s">
        <v>22</v>
      </c>
      <c r="H46" s="1" t="s">
        <v>22</v>
      </c>
      <c r="I46" s="108" t="s">
        <v>22</v>
      </c>
    </row>
    <row r="47" spans="1:9" x14ac:dyDescent="0.25">
      <c r="A47" t="s">
        <v>49</v>
      </c>
      <c r="B47" t="s">
        <v>89</v>
      </c>
      <c r="C47" t="s">
        <v>23</v>
      </c>
      <c r="D47" s="8"/>
      <c r="E47" s="1"/>
      <c r="F47" s="3" t="s">
        <v>22</v>
      </c>
      <c r="G47" s="1" t="s">
        <v>22</v>
      </c>
      <c r="H47" s="1" t="s">
        <v>22</v>
      </c>
      <c r="I47" s="108" t="s">
        <v>22</v>
      </c>
    </row>
    <row r="48" spans="1:9" x14ac:dyDescent="0.25">
      <c r="A48" t="s">
        <v>49</v>
      </c>
      <c r="B48" t="s">
        <v>94</v>
      </c>
      <c r="C48" t="s">
        <v>23</v>
      </c>
      <c r="D48" s="8"/>
      <c r="E48" s="1"/>
      <c r="F48" s="3" t="s">
        <v>22</v>
      </c>
      <c r="G48" s="1" t="s">
        <v>22</v>
      </c>
      <c r="H48" s="1" t="s">
        <v>22</v>
      </c>
      <c r="I48" s="108" t="s">
        <v>22</v>
      </c>
    </row>
    <row r="49" spans="1:9" x14ac:dyDescent="0.25">
      <c r="A49" t="s">
        <v>49</v>
      </c>
      <c r="B49" t="s">
        <v>95</v>
      </c>
      <c r="C49" t="s">
        <v>23</v>
      </c>
      <c r="E49" s="1"/>
      <c r="F49" s="3" t="s">
        <v>22</v>
      </c>
      <c r="G49" s="1" t="s">
        <v>22</v>
      </c>
      <c r="H49" s="1" t="s">
        <v>22</v>
      </c>
      <c r="I49" s="108" t="s">
        <v>22</v>
      </c>
    </row>
    <row r="50" spans="1:9" x14ac:dyDescent="0.25">
      <c r="A50" t="s">
        <v>49</v>
      </c>
      <c r="B50" t="s">
        <v>96</v>
      </c>
      <c r="C50" t="s">
        <v>23</v>
      </c>
      <c r="D50" s="8"/>
      <c r="E50" s="1"/>
      <c r="F50" s="3" t="s">
        <v>22</v>
      </c>
      <c r="G50" s="1" t="s">
        <v>22</v>
      </c>
      <c r="H50" s="1" t="s">
        <v>22</v>
      </c>
      <c r="I50" s="108" t="s">
        <v>22</v>
      </c>
    </row>
    <row r="51" spans="1:9" x14ac:dyDescent="0.25">
      <c r="A51" t="s">
        <v>49</v>
      </c>
      <c r="B51" t="s">
        <v>99</v>
      </c>
      <c r="D51" s="8"/>
      <c r="E51" s="1"/>
      <c r="F51" s="3" t="s">
        <v>22</v>
      </c>
      <c r="G51" s="1" t="s">
        <v>22</v>
      </c>
      <c r="H51" s="1" t="s">
        <v>22</v>
      </c>
      <c r="I51" s="108" t="s">
        <v>22</v>
      </c>
    </row>
    <row r="52" spans="1:9" x14ac:dyDescent="0.25">
      <c r="A52" t="s">
        <v>62</v>
      </c>
      <c r="B52" t="s">
        <v>102</v>
      </c>
      <c r="D52" s="8"/>
      <c r="E52" s="1" t="s">
        <v>24</v>
      </c>
      <c r="F52" s="3" t="s">
        <v>22</v>
      </c>
      <c r="G52" s="1" t="s">
        <v>22</v>
      </c>
      <c r="H52" s="1" t="s">
        <v>22</v>
      </c>
      <c r="I52" s="108" t="s">
        <v>22</v>
      </c>
    </row>
    <row r="53" spans="1:9" x14ac:dyDescent="0.25">
      <c r="A53" t="s">
        <v>62</v>
      </c>
      <c r="B53" t="s">
        <v>104</v>
      </c>
      <c r="C53" t="s">
        <v>23</v>
      </c>
      <c r="D53" s="8"/>
      <c r="E53" s="1" t="s">
        <v>24</v>
      </c>
      <c r="F53" s="3" t="s">
        <v>22</v>
      </c>
      <c r="G53" s="1" t="s">
        <v>22</v>
      </c>
      <c r="H53" s="1" t="s">
        <v>22</v>
      </c>
      <c r="I53" s="108" t="s">
        <v>22</v>
      </c>
    </row>
    <row r="54" spans="1:9" x14ac:dyDescent="0.25">
      <c r="A54" t="s">
        <v>62</v>
      </c>
      <c r="B54" t="s">
        <v>105</v>
      </c>
      <c r="C54" t="s">
        <v>23</v>
      </c>
      <c r="D54" s="8"/>
      <c r="E54" s="1" t="s">
        <v>24</v>
      </c>
      <c r="F54" s="3" t="s">
        <v>22</v>
      </c>
      <c r="G54" s="1" t="s">
        <v>22</v>
      </c>
      <c r="H54" s="1" t="s">
        <v>22</v>
      </c>
      <c r="I54" s="108" t="s">
        <v>22</v>
      </c>
    </row>
    <row r="55" spans="1:9" x14ac:dyDescent="0.25">
      <c r="A55" t="s">
        <v>62</v>
      </c>
      <c r="B55" t="s">
        <v>106</v>
      </c>
      <c r="C55" t="s">
        <v>23</v>
      </c>
      <c r="D55" s="8"/>
      <c r="E55" s="1" t="s">
        <v>24</v>
      </c>
      <c r="F55" s="3" t="s">
        <v>22</v>
      </c>
      <c r="G55" s="1" t="s">
        <v>22</v>
      </c>
      <c r="H55" s="1" t="s">
        <v>22</v>
      </c>
      <c r="I55" s="108" t="s">
        <v>22</v>
      </c>
    </row>
    <row r="56" spans="1:9" x14ac:dyDescent="0.25">
      <c r="A56" t="s">
        <v>62</v>
      </c>
      <c r="B56" t="s">
        <v>118</v>
      </c>
      <c r="D56" s="8"/>
      <c r="E56" s="1" t="s">
        <v>24</v>
      </c>
      <c r="F56" s="3" t="s">
        <v>22</v>
      </c>
      <c r="G56" s="1" t="s">
        <v>22</v>
      </c>
      <c r="H56" s="1" t="s">
        <v>22</v>
      </c>
      <c r="I56" s="108" t="s">
        <v>22</v>
      </c>
    </row>
    <row r="57" spans="1:9" x14ac:dyDescent="0.25">
      <c r="A57" t="s">
        <v>62</v>
      </c>
      <c r="B57" t="s">
        <v>119</v>
      </c>
      <c r="C57" t="s">
        <v>23</v>
      </c>
      <c r="D57" s="8"/>
      <c r="E57" s="1" t="s">
        <v>24</v>
      </c>
      <c r="F57" s="3" t="s">
        <v>22</v>
      </c>
      <c r="G57" s="1" t="s">
        <v>22</v>
      </c>
      <c r="H57" s="1"/>
      <c r="I57" s="108"/>
    </row>
    <row r="58" spans="1:9" x14ac:dyDescent="0.25">
      <c r="A58" t="s">
        <v>62</v>
      </c>
      <c r="B58" t="s">
        <v>120</v>
      </c>
      <c r="C58" t="s">
        <v>23</v>
      </c>
      <c r="D58" s="8"/>
      <c r="E58" s="1" t="s">
        <v>24</v>
      </c>
      <c r="F58" s="3" t="s">
        <v>22</v>
      </c>
      <c r="G58" s="1" t="s">
        <v>22</v>
      </c>
      <c r="H58" s="1" t="s">
        <v>22</v>
      </c>
      <c r="I58" s="108" t="s">
        <v>22</v>
      </c>
    </row>
    <row r="59" spans="1:9" x14ac:dyDescent="0.25">
      <c r="A59" t="s">
        <v>83</v>
      </c>
      <c r="B59" t="s">
        <v>122</v>
      </c>
      <c r="D59" s="8"/>
      <c r="E59" s="1"/>
      <c r="F59" s="3"/>
      <c r="G59" s="1"/>
      <c r="H59" s="1"/>
      <c r="I59" s="108" t="s">
        <v>22</v>
      </c>
    </row>
    <row r="60" spans="1:9" x14ac:dyDescent="0.25">
      <c r="A60" t="s">
        <v>83</v>
      </c>
      <c r="B60" t="s">
        <v>123</v>
      </c>
      <c r="D60" s="8"/>
      <c r="E60" s="1"/>
      <c r="F60" s="3"/>
      <c r="G60" s="1"/>
      <c r="H60" s="1"/>
      <c r="I60" s="108" t="s">
        <v>22</v>
      </c>
    </row>
    <row r="61" spans="1:9" x14ac:dyDescent="0.25">
      <c r="A61" t="s">
        <v>179</v>
      </c>
      <c r="B61" t="s">
        <v>180</v>
      </c>
      <c r="E61" s="1"/>
      <c r="F61" s="3" t="s">
        <v>22</v>
      </c>
      <c r="G61" s="1" t="s">
        <v>22</v>
      </c>
      <c r="H61" s="1" t="s">
        <v>22</v>
      </c>
      <c r="I61" s="108" t="s">
        <v>22</v>
      </c>
    </row>
    <row r="62" spans="1:9" x14ac:dyDescent="0.25">
      <c r="D62" s="8"/>
      <c r="E62" s="1"/>
      <c r="F62" s="3"/>
      <c r="G62" s="1"/>
      <c r="H62" s="1"/>
      <c r="I62" s="108"/>
    </row>
    <row r="63" spans="1:9" x14ac:dyDescent="0.25">
      <c r="D63" s="8"/>
      <c r="E63" s="1"/>
      <c r="F63" s="3"/>
      <c r="G63" s="1"/>
      <c r="H63" s="1"/>
      <c r="I63" s="108"/>
    </row>
    <row r="64" spans="1:9" x14ac:dyDescent="0.25">
      <c r="D64" s="8"/>
      <c r="E64" s="1"/>
      <c r="F64" s="3"/>
      <c r="G64" s="1"/>
      <c r="H64" s="1"/>
      <c r="I64" s="108"/>
    </row>
    <row r="65" spans="4:9" x14ac:dyDescent="0.25">
      <c r="E65" s="1"/>
      <c r="F65" s="3"/>
      <c r="G65" s="1"/>
      <c r="H65" s="1"/>
      <c r="I65" s="108"/>
    </row>
    <row r="66" spans="4:9" x14ac:dyDescent="0.25">
      <c r="E66" s="1"/>
      <c r="F66" s="3"/>
      <c r="G66" s="1"/>
      <c r="H66" s="1"/>
      <c r="I66" s="108"/>
    </row>
    <row r="67" spans="4:9" x14ac:dyDescent="0.25">
      <c r="D67" s="8"/>
      <c r="E67" s="1"/>
      <c r="F67" s="3"/>
      <c r="G67" s="1"/>
      <c r="H67" s="1"/>
      <c r="I67" s="108"/>
    </row>
    <row r="68" spans="4:9" x14ac:dyDescent="0.25">
      <c r="D68" s="8"/>
      <c r="E68" s="1"/>
      <c r="F68" s="3"/>
      <c r="G68" s="1"/>
      <c r="H68" s="1"/>
      <c r="I68" s="108"/>
    </row>
    <row r="69" spans="4:9" x14ac:dyDescent="0.25">
      <c r="D69" s="8"/>
      <c r="E69" s="1"/>
      <c r="F69" s="3"/>
      <c r="G69" s="1"/>
      <c r="H69" s="1"/>
      <c r="I69" s="108"/>
    </row>
    <row r="70" spans="4:9" x14ac:dyDescent="0.25">
      <c r="E70" s="1"/>
      <c r="F70" s="3"/>
      <c r="G70" s="1"/>
      <c r="H70" s="1"/>
      <c r="I70" s="108"/>
    </row>
    <row r="71" spans="4:9" x14ac:dyDescent="0.25">
      <c r="D71" s="8"/>
      <c r="E71" s="1"/>
      <c r="F71" s="3"/>
      <c r="G71" s="1"/>
      <c r="H71" s="1"/>
      <c r="I71" s="108"/>
    </row>
    <row r="72" spans="4:9" x14ac:dyDescent="0.25">
      <c r="E72" s="1"/>
      <c r="F72" s="3"/>
      <c r="G72" s="1"/>
      <c r="H72" s="1"/>
      <c r="I72" s="108"/>
    </row>
    <row r="73" spans="4:9" x14ac:dyDescent="0.25">
      <c r="E73" s="1"/>
      <c r="F73" s="3"/>
      <c r="G73" s="1"/>
      <c r="H73" s="1"/>
      <c r="I73" s="108"/>
    </row>
    <row r="74" spans="4:9" x14ac:dyDescent="0.25">
      <c r="E74" s="1"/>
      <c r="F74" s="3"/>
      <c r="G74" s="1"/>
      <c r="H74" s="1"/>
      <c r="I74" s="108"/>
    </row>
    <row r="75" spans="4:9" x14ac:dyDescent="0.25">
      <c r="E75" s="1"/>
      <c r="F75" s="3"/>
      <c r="G75" s="1"/>
      <c r="H75" s="1"/>
      <c r="I75" s="108"/>
    </row>
    <row r="76" spans="4:9" x14ac:dyDescent="0.25">
      <c r="D76" s="8"/>
      <c r="E76" s="1"/>
      <c r="F76" s="3"/>
      <c r="G76" s="1"/>
      <c r="H76" s="1"/>
      <c r="I76" s="108"/>
    </row>
    <row r="77" spans="4:9" x14ac:dyDescent="0.25">
      <c r="E77" s="1"/>
      <c r="F77" s="3"/>
      <c r="G77" s="1"/>
      <c r="H77" s="1"/>
      <c r="I77" s="108"/>
    </row>
    <row r="78" spans="4:9" x14ac:dyDescent="0.25">
      <c r="E78" s="1"/>
      <c r="F78" s="3"/>
      <c r="G78" s="1"/>
      <c r="H78" s="1"/>
      <c r="I78" s="108"/>
    </row>
    <row r="79" spans="4:9" x14ac:dyDescent="0.25">
      <c r="E79" s="1"/>
      <c r="F79" s="3"/>
      <c r="G79" s="1"/>
      <c r="H79" s="1"/>
      <c r="I79" s="108"/>
    </row>
    <row r="80" spans="4:9" x14ac:dyDescent="0.25">
      <c r="E80" s="1"/>
      <c r="F80" s="3"/>
      <c r="G80" s="1"/>
      <c r="H80" s="1"/>
      <c r="I80" s="108"/>
    </row>
    <row r="81" spans="4:9" x14ac:dyDescent="0.25">
      <c r="E81" s="1"/>
      <c r="F81" s="3"/>
      <c r="G81" s="1"/>
      <c r="H81" s="1"/>
      <c r="I81" s="108"/>
    </row>
    <row r="82" spans="4:9" x14ac:dyDescent="0.25">
      <c r="D82" s="8"/>
      <c r="E82" s="1"/>
      <c r="F82" s="3"/>
      <c r="G82" s="1"/>
      <c r="H82" s="1"/>
      <c r="I82" s="108"/>
    </row>
    <row r="83" spans="4:9" x14ac:dyDescent="0.25">
      <c r="D83" s="8"/>
      <c r="E83" s="1"/>
      <c r="F83" s="3"/>
      <c r="G83" s="1"/>
      <c r="H83" s="1"/>
      <c r="I83" s="108"/>
    </row>
    <row r="84" spans="4:9" x14ac:dyDescent="0.25">
      <c r="D84" s="8"/>
      <c r="E84" s="1"/>
      <c r="F84" s="3"/>
      <c r="G84" s="1"/>
      <c r="H84" s="1"/>
      <c r="I84" s="108"/>
    </row>
    <row r="85" spans="4:9" x14ac:dyDescent="0.25">
      <c r="D85" s="8"/>
      <c r="E85" s="1"/>
      <c r="F85" s="3"/>
      <c r="G85" s="1"/>
      <c r="H85" s="1"/>
      <c r="I85" s="108"/>
    </row>
    <row r="86" spans="4:9" x14ac:dyDescent="0.25">
      <c r="D86" s="8"/>
      <c r="E86" s="1"/>
      <c r="F86" s="3"/>
      <c r="G86" s="1"/>
      <c r="H86" s="1"/>
      <c r="I86" s="108"/>
    </row>
    <row r="87" spans="4:9" x14ac:dyDescent="0.25">
      <c r="D87" s="8"/>
      <c r="E87" s="1"/>
      <c r="F87" s="3"/>
      <c r="G87" s="1"/>
      <c r="H87" s="1"/>
      <c r="I87" s="108"/>
    </row>
    <row r="88" spans="4:9" x14ac:dyDescent="0.25">
      <c r="D88" s="8"/>
      <c r="E88" s="1"/>
      <c r="F88" s="3"/>
      <c r="G88" s="1"/>
      <c r="H88" s="1"/>
      <c r="I88" s="108"/>
    </row>
    <row r="89" spans="4:9" x14ac:dyDescent="0.25">
      <c r="D89" s="8"/>
      <c r="E89" s="1"/>
      <c r="F89" s="3"/>
      <c r="G89" s="1"/>
      <c r="H89" s="1"/>
      <c r="I89" s="108"/>
    </row>
    <row r="90" spans="4:9" x14ac:dyDescent="0.25">
      <c r="E90" s="1"/>
      <c r="F90" s="3"/>
      <c r="G90" s="1"/>
      <c r="H90" s="1"/>
      <c r="I90" s="108"/>
    </row>
    <row r="91" spans="4:9" x14ac:dyDescent="0.25">
      <c r="E91" s="1"/>
      <c r="F91" s="3"/>
      <c r="G91" s="1"/>
      <c r="H91" s="1"/>
      <c r="I91" s="108"/>
    </row>
    <row r="92" spans="4:9" x14ac:dyDescent="0.25">
      <c r="E92" s="1"/>
      <c r="F92" s="3"/>
      <c r="G92" s="1"/>
      <c r="H92" s="1"/>
      <c r="I92" s="108"/>
    </row>
    <row r="93" spans="4:9" x14ac:dyDescent="0.25">
      <c r="E93" s="1"/>
      <c r="F93" s="3"/>
      <c r="G93" s="1"/>
      <c r="H93" s="1"/>
      <c r="I93" s="108"/>
    </row>
    <row r="94" spans="4:9" x14ac:dyDescent="0.25">
      <c r="E94" s="1"/>
      <c r="F94" s="3"/>
      <c r="G94" s="1"/>
      <c r="H94" s="1"/>
      <c r="I94" s="108"/>
    </row>
    <row r="95" spans="4:9" x14ac:dyDescent="0.25">
      <c r="E95" s="1"/>
      <c r="F95" s="3"/>
      <c r="G95" s="1"/>
      <c r="H95" s="1"/>
      <c r="I95" s="108"/>
    </row>
    <row r="96" spans="4:9" x14ac:dyDescent="0.25">
      <c r="E96" s="1"/>
      <c r="F96" s="3"/>
      <c r="G96" s="1"/>
      <c r="H96" s="1"/>
      <c r="I96" s="108"/>
    </row>
    <row r="97" spans="5:9" x14ac:dyDescent="0.25">
      <c r="E97" s="1"/>
      <c r="F97" s="3"/>
      <c r="G97" s="1"/>
      <c r="H97" s="1"/>
      <c r="I97" s="108"/>
    </row>
    <row r="98" spans="5:9" x14ac:dyDescent="0.25">
      <c r="E98" s="1"/>
      <c r="F98" s="3"/>
      <c r="G98" s="1"/>
      <c r="H98" s="1"/>
      <c r="I98" s="108"/>
    </row>
    <row r="99" spans="5:9" x14ac:dyDescent="0.25">
      <c r="E99" s="1"/>
      <c r="F99" s="3"/>
      <c r="G99" s="1"/>
      <c r="H99" s="1"/>
      <c r="I99" s="108"/>
    </row>
    <row r="100" spans="5:9" x14ac:dyDescent="0.25">
      <c r="E100" s="1"/>
      <c r="F100" s="3"/>
      <c r="G100" s="1"/>
      <c r="H100" s="1"/>
      <c r="I100" s="108"/>
    </row>
    <row r="101" spans="5:9" x14ac:dyDescent="0.25">
      <c r="E101" s="1"/>
      <c r="F101" s="3"/>
      <c r="G101" s="1"/>
      <c r="H101" s="1"/>
      <c r="I101" s="108"/>
    </row>
    <row r="102" spans="5:9" x14ac:dyDescent="0.25">
      <c r="E102" s="1"/>
      <c r="F102" s="3"/>
      <c r="G102" s="1"/>
      <c r="H102" s="1"/>
      <c r="I102" s="108"/>
    </row>
    <row r="103" spans="5:9" x14ac:dyDescent="0.25">
      <c r="E103" s="1"/>
      <c r="F103" s="3"/>
      <c r="G103" s="1"/>
      <c r="H103" s="1"/>
      <c r="I103" s="108"/>
    </row>
  </sheetData>
  <dataValidations count="3">
    <dataValidation type="list" allowBlank="1" showInputMessage="1" showErrorMessage="1" sqref="F38:I60 F7:F37 G3:I37" xr:uid="{2F58F189-5E63-47EB-93AF-61048296A4CA}">
      <formula1>"X"</formula1>
    </dataValidation>
    <dataValidation type="list" allowBlank="1" showInputMessage="1" showErrorMessage="1" sqref="E7:E60" xr:uid="{D6BFB4B1-2915-4212-B427-5E382D093594}">
      <formula1>"Yes, "</formula1>
    </dataValidation>
    <dataValidation type="list" allowBlank="1" showInputMessage="1" showErrorMessage="1" sqref="A2:A103" xr:uid="{DED9E53D-A43B-4675-9A62-91EC5A6F2502}">
      <formula1>Settings_Competency</formula1>
    </dataValidation>
  </dataValidations>
  <hyperlinks>
    <hyperlink ref="D12" r:id="rId1" xr:uid="{6D04069F-5BF8-47C8-8428-C7C4F64245D3}"/>
  </hyperlinks>
  <pageMargins left="0.7" right="0.7" top="0.75" bottom="0.75" header="0.3" footer="0.3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CB602-9244-45D6-918C-929772CC5AB2}">
  <sheetPr codeName="Sheet4">
    <tabColor theme="0" tint="-0.14999847407452621"/>
  </sheetPr>
  <dimension ref="B1:L90"/>
  <sheetViews>
    <sheetView workbookViewId="0">
      <selection activeCell="G18" sqref="G18"/>
    </sheetView>
  </sheetViews>
  <sheetFormatPr defaultRowHeight="15" x14ac:dyDescent="0.25"/>
  <cols>
    <col min="1" max="1" width="4" customWidth="1"/>
    <col min="2" max="2" width="13.28515625" bestFit="1" customWidth="1"/>
    <col min="3" max="3" width="12.28515625" customWidth="1"/>
    <col min="4" max="4" width="24.85546875" bestFit="1" customWidth="1"/>
    <col min="5" max="6" width="24.85546875" customWidth="1"/>
    <col min="7" max="7" width="28.140625" bestFit="1" customWidth="1"/>
    <col min="8" max="8" width="13.7109375" customWidth="1"/>
    <col min="9" max="9" width="12" customWidth="1"/>
    <col min="10" max="10" width="3.28515625" customWidth="1"/>
    <col min="11" max="11" width="28.7109375" bestFit="1" customWidth="1"/>
    <col min="12" max="12" width="88.7109375" bestFit="1" customWidth="1"/>
  </cols>
  <sheetData>
    <row r="1" spans="2:12" ht="15.75" thickBot="1" x14ac:dyDescent="0.3"/>
    <row r="2" spans="2:12" ht="15.75" thickBot="1" x14ac:dyDescent="0.3">
      <c r="B2" s="1" t="s">
        <v>8</v>
      </c>
      <c r="C2" s="1" t="s">
        <v>25</v>
      </c>
      <c r="D2" s="1" t="s">
        <v>2</v>
      </c>
      <c r="E2" s="1" t="s">
        <v>26</v>
      </c>
      <c r="F2" s="1" t="s">
        <v>27</v>
      </c>
      <c r="G2" s="1" t="s">
        <v>28</v>
      </c>
      <c r="H2" s="1" t="s">
        <v>29</v>
      </c>
      <c r="I2" s="1" t="s">
        <v>30</v>
      </c>
      <c r="K2" s="9" t="s">
        <v>57</v>
      </c>
      <c r="L2" s="10" t="s">
        <v>176</v>
      </c>
    </row>
    <row r="3" spans="2:12" x14ac:dyDescent="0.25">
      <c r="B3" s="1" t="s">
        <v>43</v>
      </c>
      <c r="C3" s="1" t="s">
        <v>11</v>
      </c>
      <c r="D3" s="1" t="s">
        <v>100</v>
      </c>
      <c r="E3" s="1" t="s">
        <v>50</v>
      </c>
      <c r="F3" s="1" t="str">
        <f t="shared" ref="F3:F17" si="0">PP1_League</f>
        <v>Pee Wee</v>
      </c>
      <c r="G3" s="1" t="str" cm="1">
        <f t="array" ref="G3">_xlfn.SWITCH(
   Settings[[#This Row],[Current League]],
   Settings!$B$21, INDEX(Settings!$B22,1),
   Settings!$C$21, INDEX(Settings!$C22,1),
   Settings!$D$21, INDEX(Settings!$D22,1),
   Settings!$E$21, INDEX(Settings!$E22,1),
   Settings!$F$21, INDEX(Settings!$F22,1)
)</f>
        <v>PW1</v>
      </c>
      <c r="H3" s="7" t="s">
        <v>42</v>
      </c>
      <c r="I3" s="7"/>
    </row>
    <row r="4" spans="2:12" x14ac:dyDescent="0.25">
      <c r="B4" s="1" t="s">
        <v>44</v>
      </c>
      <c r="C4" s="1" t="s">
        <v>19</v>
      </c>
      <c r="D4" s="1" t="s">
        <v>46</v>
      </c>
      <c r="E4" s="1" t="s">
        <v>51</v>
      </c>
      <c r="F4" s="1" t="str">
        <f t="shared" si="0"/>
        <v>Pee Wee</v>
      </c>
      <c r="G4" s="1" t="str" cm="1">
        <f t="array" ref="G4">_xlfn.SWITCH(
   Settings[[#This Row],[Current League]],
   Settings!$B$21, INDEX(Settings!$B23,1),
   Settings!$C$21, INDEX(Settings!$C23,1),
   Settings!$D$21, INDEX(Settings!$D23,1),
   Settings!$E$21, INDEX(Settings!$E23,1),
   Settings!$F$21, INDEX(Settings!$F23,1)
)</f>
        <v>PW2</v>
      </c>
      <c r="H4" s="7" t="s">
        <v>40</v>
      </c>
      <c r="I4" s="7"/>
    </row>
    <row r="5" spans="2:12" x14ac:dyDescent="0.25">
      <c r="B5" s="1" t="s">
        <v>45</v>
      </c>
      <c r="C5" s="1">
        <v>1</v>
      </c>
      <c r="D5" s="1" t="s">
        <v>47</v>
      </c>
      <c r="E5" s="1" t="s">
        <v>52</v>
      </c>
      <c r="F5" s="1" t="str">
        <f t="shared" si="0"/>
        <v>Pee Wee</v>
      </c>
      <c r="G5" s="1" t="str" cm="1">
        <f t="array" ref="G5">_xlfn.SWITCH(
   Settings[[#This Row],[Current League]],
   Settings!$B$21, INDEX(Settings!$B24,1),
   Settings!$C$21, INDEX(Settings!$C24,1),
   Settings!$D$21, INDEX(Settings!$D24,1),
   Settings!$E$21, INDEX(Settings!$E24,1),
   Settings!$F$21, INDEX(Settings!$F24,1)
)</f>
        <v>PW3</v>
      </c>
      <c r="H5" s="7" t="s">
        <v>169</v>
      </c>
      <c r="I5" s="7"/>
    </row>
    <row r="6" spans="2:12" x14ac:dyDescent="0.25">
      <c r="B6" s="1" t="s">
        <v>56</v>
      </c>
      <c r="C6" s="1">
        <v>2</v>
      </c>
      <c r="D6" s="1" t="s">
        <v>48</v>
      </c>
      <c r="E6" s="1" t="s">
        <v>53</v>
      </c>
      <c r="F6" s="1" t="str">
        <f t="shared" si="0"/>
        <v>Pee Wee</v>
      </c>
      <c r="G6" s="1" t="str" cm="1">
        <f t="array" ref="G6">_xlfn.SWITCH(
   Settings[[#This Row],[Current League]],
   Settings!$B$21, INDEX(Settings!$B25,1),
   Settings!$C$21, INDEX(Settings!$C25,1),
   Settings!$D$21, INDEX(Settings!$D25,1),
   Settings!$E$21, INDEX(Settings!$E25,1),
   Settings!$F$21, INDEX(Settings!$F25,1)
)</f>
        <v>PW4</v>
      </c>
      <c r="H6" s="7" t="s">
        <v>170</v>
      </c>
      <c r="I6" s="7"/>
    </row>
    <row r="7" spans="2:12" x14ac:dyDescent="0.25">
      <c r="B7" s="1" t="s">
        <v>163</v>
      </c>
      <c r="C7" s="1">
        <v>3</v>
      </c>
      <c r="D7" s="1" t="s">
        <v>49</v>
      </c>
      <c r="E7" s="1" t="s">
        <v>54</v>
      </c>
      <c r="F7" s="1" t="str">
        <f t="shared" si="0"/>
        <v>Pee Wee</v>
      </c>
      <c r="G7" s="1" cm="1">
        <f t="array" ref="G7">_xlfn.SWITCH(
   Settings[[#This Row],[Current League]],
   Settings!$B$21, INDEX(Settings!$B26,1),
   Settings!$C$21, INDEX(Settings!$C26,1),
   Settings!$D$21, INDEX(Settings!$D26,1),
   Settings!$E$21, INDEX(Settings!$E26,1),
   Settings!$F$21, INDEX(Settings!$F26,1)
)</f>
        <v>0</v>
      </c>
      <c r="H7" s="7" t="s">
        <v>41</v>
      </c>
      <c r="I7" s="7"/>
    </row>
    <row r="8" spans="2:12" x14ac:dyDescent="0.25">
      <c r="B8" s="1"/>
      <c r="C8" s="1">
        <v>4</v>
      </c>
      <c r="D8" s="1" t="s">
        <v>62</v>
      </c>
      <c r="E8" s="1" t="s">
        <v>31</v>
      </c>
      <c r="F8" s="1" t="str">
        <f t="shared" si="0"/>
        <v>Pee Wee</v>
      </c>
      <c r="G8" s="1" cm="1">
        <f t="array" ref="G8">_xlfn.SWITCH(
   Settings[[#This Row],[Current League]],
   Settings!$B$21, INDEX(Settings!$B27,1),
   Settings!$C$21, INDEX(Settings!$C27,1),
   Settings!$D$21, INDEX(Settings!$D27,1),
   Settings!$E$21, INDEX(Settings!$E27,1),
   Settings!$F$21, INDEX(Settings!$F27,1)
)</f>
        <v>0</v>
      </c>
      <c r="H8" s="7" t="s">
        <v>168</v>
      </c>
      <c r="I8" s="7"/>
    </row>
    <row r="9" spans="2:12" x14ac:dyDescent="0.25">
      <c r="B9" s="1"/>
      <c r="C9" s="1">
        <v>5</v>
      </c>
      <c r="D9" s="1" t="s">
        <v>60</v>
      </c>
      <c r="E9" s="1" t="s">
        <v>55</v>
      </c>
      <c r="F9" s="1" t="str">
        <f t="shared" si="0"/>
        <v>Pee Wee</v>
      </c>
      <c r="G9" s="1" cm="1">
        <f t="array" ref="G9">_xlfn.SWITCH(
   Settings[[#This Row],[Current League]],
   Settings!$B$21, INDEX(Settings!$B28,1),
   Settings!$C$21, INDEX(Settings!$C28,1),
   Settings!$D$21, INDEX(Settings!$D28,1),
   Settings!$E$21, INDEX(Settings!$E28,1),
   Settings!$F$21, INDEX(Settings!$F28,1)
)</f>
        <v>0</v>
      </c>
      <c r="H9" s="7" t="s">
        <v>38</v>
      </c>
      <c r="I9" s="7"/>
    </row>
    <row r="10" spans="2:12" x14ac:dyDescent="0.25">
      <c r="B10" s="1"/>
      <c r="C10" s="1">
        <v>6</v>
      </c>
      <c r="D10" s="1" t="s">
        <v>83</v>
      </c>
      <c r="E10" s="1"/>
      <c r="F10" s="1" t="str">
        <f t="shared" si="0"/>
        <v>Pee Wee</v>
      </c>
      <c r="G10" s="1" cm="1">
        <f t="array" ref="G10">_xlfn.SWITCH(
   Settings[[#This Row],[Current League]],
   Settings!$B$21, INDEX(Settings!$B29,1),
   Settings!$C$21, INDEX(Settings!$C29,1),
   Settings!$D$21, INDEX(Settings!$D29,1),
   Settings!$E$21, INDEX(Settings!$E29,1),
   Settings!$F$21, INDEX(Settings!$F29,1)
)</f>
        <v>0</v>
      </c>
      <c r="H10" s="7" t="s">
        <v>171</v>
      </c>
      <c r="I10" s="7"/>
    </row>
    <row r="11" spans="2:12" x14ac:dyDescent="0.25">
      <c r="B11" s="1"/>
      <c r="C11" s="1">
        <v>7</v>
      </c>
      <c r="D11" s="1" t="s">
        <v>179</v>
      </c>
      <c r="E11" s="1"/>
      <c r="F11" s="1" t="str">
        <f t="shared" si="0"/>
        <v>Pee Wee</v>
      </c>
      <c r="G11" s="1" cm="1">
        <f t="array" ref="G11">_xlfn.SWITCH(
   Settings[[#This Row],[Current League]],
   Settings!$B$21, INDEX(Settings!$B30,1),
   Settings!$C$21, INDEX(Settings!$C30,1),
   Settings!$D$21, INDEX(Settings!$D30,1),
   Settings!$E$21, INDEX(Settings!$E30,1),
   Settings!$F$21, INDEX(Settings!$F30,1)
)</f>
        <v>0</v>
      </c>
      <c r="H11" s="7" t="s">
        <v>39</v>
      </c>
      <c r="I11" s="7"/>
    </row>
    <row r="12" spans="2:12" x14ac:dyDescent="0.25">
      <c r="B12" s="1"/>
      <c r="C12" s="1">
        <v>8</v>
      </c>
      <c r="D12" s="1"/>
      <c r="E12" s="1"/>
      <c r="F12" s="1" t="str">
        <f t="shared" si="0"/>
        <v>Pee Wee</v>
      </c>
      <c r="G12" s="1" cm="1">
        <f t="array" ref="G12">_xlfn.SWITCH(
   Settings[[#This Row],[Current League]],
   Settings!$B$21, INDEX(Settings!$B31,1),
   Settings!$C$21, INDEX(Settings!$C31,1),
   Settings!$D$21, INDEX(Settings!$D31,1),
   Settings!$E$21, INDEX(Settings!$E31,1),
   Settings!$F$21, INDEX(Settings!$F31,1)
)</f>
        <v>0</v>
      </c>
      <c r="H12" s="7" t="s">
        <v>172</v>
      </c>
      <c r="I12" s="7"/>
    </row>
    <row r="13" spans="2:12" x14ac:dyDescent="0.25">
      <c r="B13" s="1"/>
      <c r="C13" s="1"/>
      <c r="D13" s="1"/>
      <c r="E13" s="1"/>
      <c r="F13" s="1" t="str">
        <f t="shared" si="0"/>
        <v>Pee Wee</v>
      </c>
      <c r="G13" s="1" cm="1">
        <f t="array" ref="G13">_xlfn.SWITCH(
   Settings[[#This Row],[Current League]],
   Settings!$B$21, INDEX(Settings!$B32,1),
   Settings!$C$21, INDEX(Settings!$C32,1),
   Settings!$D$21, INDEX(Settings!$D32,1),
   Settings!$E$21, INDEX(Settings!$E32,1),
   Settings!$F$21, INDEX(Settings!$F32,1)
)</f>
        <v>0</v>
      </c>
      <c r="H13" s="7" t="s">
        <v>173</v>
      </c>
      <c r="I13" s="7"/>
    </row>
    <row r="14" spans="2:12" x14ac:dyDescent="0.25">
      <c r="B14" s="1"/>
      <c r="C14" s="1"/>
      <c r="D14" s="1"/>
      <c r="E14" s="1"/>
      <c r="F14" s="139" t="str">
        <f>PP1_League</f>
        <v>Pee Wee</v>
      </c>
      <c r="G14" s="1" cm="1">
        <f t="array" ref="G14">_xlfn.SWITCH(
   Settings[[#This Row],[Current League]],
   Settings!$B$21, INDEX(Settings!$B33,1),
   Settings!$C$21, INDEX(Settings!$C33,1),
   Settings!$D$21, INDEX(Settings!$D33,1),
   Settings!$E$21, INDEX(Settings!$E33,1),
   Settings!$F$21, INDEX(Settings!$F33,1)
)</f>
        <v>0</v>
      </c>
      <c r="H14" s="7" t="s">
        <v>182</v>
      </c>
      <c r="I14" s="7"/>
    </row>
    <row r="15" spans="2:12" x14ac:dyDescent="0.25">
      <c r="B15" s="1"/>
      <c r="C15" s="1"/>
      <c r="D15" s="1"/>
      <c r="E15" s="1"/>
      <c r="F15" s="139" t="str">
        <f>PP1_League</f>
        <v>Pee Wee</v>
      </c>
      <c r="G15" s="1" cm="1">
        <f t="array" ref="G15">_xlfn.SWITCH(
   Settings[[#This Row],[Current League]],
   Settings!$B$21, INDEX(Settings!$B34,1),
   Settings!$C$21, INDEX(Settings!$C34,1),
   Settings!$D$21, INDEX(Settings!$D34,1),
   Settings!$E$21, INDEX(Settings!$E34,1),
   Settings!$F$21, INDEX(Settings!$F34,1)
)</f>
        <v>0</v>
      </c>
      <c r="H15" s="7" t="s">
        <v>183</v>
      </c>
      <c r="I15" s="7"/>
    </row>
    <row r="16" spans="2:12" x14ac:dyDescent="0.25">
      <c r="B16" s="1"/>
      <c r="C16" s="1"/>
      <c r="D16" s="1"/>
      <c r="E16" s="1"/>
      <c r="F16" s="1" t="str">
        <f t="shared" si="0"/>
        <v>Pee Wee</v>
      </c>
      <c r="G16" s="1" cm="1">
        <f t="array" ref="G16">_xlfn.SWITCH(
   Settings[[#This Row],[Current League]],
   Settings!$B$21, INDEX(Settings!$B35,1),
   Settings!$C$21, INDEX(Settings!$C35,1),
   Settings!$D$21, INDEX(Settings!$D35,1),
   Settings!$E$21, INDEX(Settings!$E35,1),
   Settings!$F$21, INDEX(Settings!$F35,1)
)</f>
        <v>0</v>
      </c>
      <c r="H16" s="7" t="s">
        <v>174</v>
      </c>
      <c r="I16" s="7"/>
    </row>
    <row r="17" spans="2:9" x14ac:dyDescent="0.25">
      <c r="B17" s="1"/>
      <c r="C17" s="1"/>
      <c r="D17" s="1"/>
      <c r="E17" s="1"/>
      <c r="F17" s="1" t="str">
        <f t="shared" si="0"/>
        <v>Pee Wee</v>
      </c>
      <c r="G17" s="1" cm="1">
        <f t="array" ref="G17">_xlfn.SWITCH(
   Settings[[#This Row],[Current League]],
   Settings!$B$21, INDEX(Settings!$B36,1),
   Settings!$C$21, INDEX(Settings!$C36,1),
   Settings!$D$21, INDEX(Settings!$D36,1),
   Settings!$E$21, INDEX(Settings!$E36,1),
   Settings!$F$21, INDEX(Settings!$F36,1)
)</f>
        <v>0</v>
      </c>
      <c r="H17" s="7" t="s">
        <v>175</v>
      </c>
      <c r="I17" s="7"/>
    </row>
    <row r="19" spans="2:9" ht="15.75" thickBot="1" x14ac:dyDescent="0.3"/>
    <row r="20" spans="2:9" ht="15.75" thickBot="1" x14ac:dyDescent="0.3">
      <c r="B20" s="117" t="s">
        <v>28</v>
      </c>
      <c r="C20" s="118"/>
      <c r="D20" s="118"/>
      <c r="E20" s="118"/>
      <c r="F20" s="103"/>
      <c r="G20" s="28" t="str">
        <f>Practice_Type&amp; " Practice"</f>
        <v>Collaborative Practice</v>
      </c>
    </row>
    <row r="21" spans="2:9" ht="15.75" thickBot="1" x14ac:dyDescent="0.3">
      <c r="B21" s="25" t="str" cm="1">
        <f t="array" ref="B21:E21">TRANSPOSE(B3:B6)</f>
        <v>Pee Wee</v>
      </c>
      <c r="C21" s="26" t="str">
        <v>JV</v>
      </c>
      <c r="D21" s="26" t="str">
        <v>Varsity</v>
      </c>
      <c r="E21" s="26" t="str">
        <v>Varsity Tackle</v>
      </c>
      <c r="F21" s="27" t="s">
        <v>163</v>
      </c>
      <c r="G21" s="29" t="str" cm="1">
        <f t="array" ref="G21">_xlfn.SWITCH(G20,"Individual Team Practice","Players","Collaborative Practice", "Teams")</f>
        <v>Teams</v>
      </c>
    </row>
    <row r="22" spans="2:9" ht="15.75" thickTop="1" x14ac:dyDescent="0.25">
      <c r="B22" s="24" t="s">
        <v>151</v>
      </c>
      <c r="C22" s="11" t="s">
        <v>155</v>
      </c>
      <c r="D22" s="113" t="s">
        <v>159</v>
      </c>
      <c r="E22" s="11" t="s">
        <v>166</v>
      </c>
      <c r="F22" s="12" t="s">
        <v>151</v>
      </c>
      <c r="G22" s="30" t="str" cm="1">
        <f t="array" ref="G22:G25">_xlfn.LET(
   _xlpm.result,
      _xlfn.SWITCH(
         Practice_Type,
         "Collaborative",  Settings[Teams],
         "Individual Team", Settings[Players]
      ),
   _xlfn._xlws.FILTER(_xlpm.result, _xlpm.result&lt;&gt;0)
)</f>
        <v>PW1</v>
      </c>
    </row>
    <row r="23" spans="2:9" x14ac:dyDescent="0.25">
      <c r="B23" s="24" t="s">
        <v>152</v>
      </c>
      <c r="C23" s="11" t="s">
        <v>156</v>
      </c>
      <c r="D23" s="11" t="s">
        <v>160</v>
      </c>
      <c r="E23" s="11" t="s">
        <v>167</v>
      </c>
      <c r="F23" s="12" t="s">
        <v>152</v>
      </c>
      <c r="G23" s="30" t="str">
        <v>PW2</v>
      </c>
    </row>
    <row r="24" spans="2:9" x14ac:dyDescent="0.25">
      <c r="B24" s="24" t="s">
        <v>153</v>
      </c>
      <c r="C24" s="11" t="s">
        <v>157</v>
      </c>
      <c r="D24" s="11" t="s">
        <v>161</v>
      </c>
      <c r="E24" s="11"/>
      <c r="F24" s="12" t="s">
        <v>153</v>
      </c>
      <c r="G24" s="30" t="str">
        <v>PW3</v>
      </c>
    </row>
    <row r="25" spans="2:9" x14ac:dyDescent="0.25">
      <c r="B25" s="24" t="s">
        <v>154</v>
      </c>
      <c r="C25" s="11" t="s">
        <v>158</v>
      </c>
      <c r="D25" s="11" t="s">
        <v>162</v>
      </c>
      <c r="E25" s="11"/>
      <c r="F25" s="12" t="s">
        <v>155</v>
      </c>
      <c r="G25" s="30" t="str">
        <v>PW4</v>
      </c>
    </row>
    <row r="26" spans="2:9" x14ac:dyDescent="0.25">
      <c r="B26" s="24"/>
      <c r="C26" s="11"/>
      <c r="D26" s="11"/>
      <c r="E26" s="11"/>
      <c r="F26" s="12" t="s">
        <v>156</v>
      </c>
      <c r="G26" s="30"/>
    </row>
    <row r="27" spans="2:9" x14ac:dyDescent="0.25">
      <c r="B27" s="24"/>
      <c r="C27" s="11"/>
      <c r="D27" s="11"/>
      <c r="E27" s="11"/>
      <c r="F27" s="12" t="s">
        <v>157</v>
      </c>
      <c r="G27" s="30"/>
    </row>
    <row r="28" spans="2:9" x14ac:dyDescent="0.25">
      <c r="B28" s="24"/>
      <c r="C28" s="11"/>
      <c r="D28" s="11"/>
      <c r="E28" s="11"/>
      <c r="F28" s="12" t="s">
        <v>159</v>
      </c>
      <c r="G28" s="30"/>
    </row>
    <row r="29" spans="2:9" x14ac:dyDescent="0.25">
      <c r="B29" s="85"/>
      <c r="F29" s="114" t="s">
        <v>160</v>
      </c>
      <c r="G29" s="30"/>
    </row>
    <row r="30" spans="2:9" x14ac:dyDescent="0.25">
      <c r="B30" s="97"/>
      <c r="C30" s="98"/>
      <c r="D30" s="98"/>
      <c r="E30" s="98"/>
      <c r="F30" s="12"/>
      <c r="G30" s="30"/>
    </row>
    <row r="31" spans="2:9" x14ac:dyDescent="0.25">
      <c r="B31" s="97"/>
      <c r="C31" s="98"/>
      <c r="D31" s="98"/>
      <c r="E31" s="98"/>
      <c r="F31" s="12"/>
      <c r="G31" s="30"/>
    </row>
    <row r="32" spans="2:9" x14ac:dyDescent="0.25">
      <c r="B32" s="97"/>
      <c r="C32" s="98"/>
      <c r="D32" s="98"/>
      <c r="E32" s="98"/>
      <c r="F32" s="12"/>
      <c r="G32" s="30"/>
    </row>
    <row r="33" spans="2:7" x14ac:dyDescent="0.25">
      <c r="B33" s="97"/>
      <c r="C33" s="98"/>
      <c r="D33" s="98"/>
      <c r="E33" s="98"/>
      <c r="F33" s="12"/>
      <c r="G33" s="30"/>
    </row>
    <row r="34" spans="2:7" x14ac:dyDescent="0.25">
      <c r="B34" s="97"/>
      <c r="C34" s="98"/>
      <c r="D34" s="98"/>
      <c r="E34" s="98"/>
      <c r="F34" s="12"/>
      <c r="G34" s="30"/>
    </row>
    <row r="35" spans="2:7" x14ac:dyDescent="0.25">
      <c r="B35" s="97"/>
      <c r="C35" s="98"/>
      <c r="D35" s="98"/>
      <c r="E35" s="98"/>
      <c r="F35" s="12"/>
      <c r="G35" s="30"/>
    </row>
    <row r="36" spans="2:7" ht="15.75" thickBot="1" x14ac:dyDescent="0.3">
      <c r="B36" s="99"/>
      <c r="C36" s="100"/>
      <c r="D36" s="100"/>
      <c r="E36" s="100"/>
      <c r="F36" s="14"/>
      <c r="G36" s="31"/>
    </row>
    <row r="37" spans="2:7" ht="15.75" thickBot="1" x14ac:dyDescent="0.3"/>
    <row r="38" spans="2:7" ht="15.75" thickBot="1" x14ac:dyDescent="0.3">
      <c r="B38" s="135" t="s">
        <v>32</v>
      </c>
      <c r="C38" s="136"/>
      <c r="D38" s="136"/>
      <c r="E38" s="136"/>
      <c r="F38" s="137"/>
    </row>
    <row r="39" spans="2:7" ht="30" x14ac:dyDescent="0.25">
      <c r="B39" s="88" t="s">
        <v>33</v>
      </c>
      <c r="C39" s="89" t="s">
        <v>34</v>
      </c>
      <c r="D39" s="89" t="s">
        <v>35</v>
      </c>
      <c r="E39" s="89" t="s">
        <v>36</v>
      </c>
      <c r="F39" s="90" t="s">
        <v>37</v>
      </c>
    </row>
    <row r="40" spans="2:7" x14ac:dyDescent="0.25">
      <c r="B40" s="91"/>
      <c r="C40" s="92"/>
      <c r="D40" s="92"/>
      <c r="E40" s="92"/>
      <c r="F40" s="86"/>
    </row>
    <row r="41" spans="2:7" x14ac:dyDescent="0.25">
      <c r="B41" s="91"/>
      <c r="C41" s="92"/>
      <c r="D41" s="92"/>
      <c r="E41" s="92"/>
      <c r="F41" s="86"/>
    </row>
    <row r="42" spans="2:7" x14ac:dyDescent="0.25">
      <c r="B42" s="91"/>
      <c r="C42" s="92"/>
      <c r="D42" s="92"/>
      <c r="E42" s="92"/>
      <c r="F42" s="86"/>
    </row>
    <row r="43" spans="2:7" x14ac:dyDescent="0.25">
      <c r="B43" s="91"/>
      <c r="C43" s="92"/>
      <c r="D43" s="92"/>
      <c r="E43" s="92"/>
      <c r="F43" s="86"/>
    </row>
    <row r="44" spans="2:7" x14ac:dyDescent="0.25">
      <c r="B44" s="91"/>
      <c r="C44" s="92"/>
      <c r="D44" s="92"/>
      <c r="E44" s="92"/>
      <c r="F44" s="86"/>
    </row>
    <row r="45" spans="2:7" x14ac:dyDescent="0.25">
      <c r="B45" s="91"/>
      <c r="C45" s="92"/>
      <c r="D45" s="92"/>
      <c r="E45" s="92"/>
      <c r="F45" s="86"/>
    </row>
    <row r="46" spans="2:7" ht="15.75" thickBot="1" x14ac:dyDescent="0.3">
      <c r="B46" s="93"/>
      <c r="C46" s="94"/>
      <c r="D46" s="94"/>
      <c r="E46" s="94"/>
      <c r="F46" s="87"/>
    </row>
    <row r="47" spans="2:7" x14ac:dyDescent="0.25">
      <c r="B47" s="95"/>
      <c r="C47" s="96"/>
      <c r="D47" s="96"/>
      <c r="E47" s="96"/>
      <c r="F47" s="2"/>
    </row>
    <row r="48" spans="2:7" x14ac:dyDescent="0.25">
      <c r="B48" s="91"/>
      <c r="C48" s="92"/>
      <c r="D48" s="92"/>
      <c r="E48" s="92"/>
      <c r="F48" s="86"/>
    </row>
    <row r="49" spans="2:6" x14ac:dyDescent="0.25">
      <c r="B49" s="91"/>
      <c r="C49" s="92"/>
      <c r="D49" s="92"/>
      <c r="E49" s="92"/>
      <c r="F49" s="86"/>
    </row>
    <row r="50" spans="2:6" x14ac:dyDescent="0.25">
      <c r="B50" s="91"/>
      <c r="C50" s="92"/>
      <c r="D50" s="92"/>
      <c r="E50" s="92"/>
      <c r="F50" s="86"/>
    </row>
    <row r="51" spans="2:6" x14ac:dyDescent="0.25">
      <c r="B51" s="91"/>
      <c r="C51" s="92"/>
      <c r="D51" s="92"/>
      <c r="E51" s="92"/>
      <c r="F51" s="86"/>
    </row>
    <row r="52" spans="2:6" x14ac:dyDescent="0.25">
      <c r="B52" s="91"/>
      <c r="C52" s="92"/>
      <c r="D52" s="92"/>
      <c r="E52" s="92"/>
      <c r="F52" s="86"/>
    </row>
    <row r="53" spans="2:6" ht="15.75" thickBot="1" x14ac:dyDescent="0.3">
      <c r="B53" s="93"/>
      <c r="C53" s="94"/>
      <c r="D53" s="94"/>
      <c r="E53" s="94"/>
      <c r="F53" s="87"/>
    </row>
    <row r="54" spans="2:6" x14ac:dyDescent="0.25">
      <c r="B54" s="95"/>
      <c r="C54" s="96"/>
      <c r="D54" s="96"/>
      <c r="E54" s="96"/>
      <c r="F54" s="2"/>
    </row>
    <row r="55" spans="2:6" x14ac:dyDescent="0.25">
      <c r="B55" s="91"/>
      <c r="C55" s="92"/>
      <c r="D55" s="92"/>
      <c r="E55" s="92"/>
      <c r="F55" s="86"/>
    </row>
    <row r="56" spans="2:6" x14ac:dyDescent="0.25">
      <c r="B56" s="91"/>
      <c r="C56" s="92"/>
      <c r="D56" s="92"/>
      <c r="E56" s="92"/>
      <c r="F56" s="86"/>
    </row>
    <row r="57" spans="2:6" x14ac:dyDescent="0.25">
      <c r="B57" s="91"/>
      <c r="C57" s="92"/>
      <c r="D57" s="92"/>
      <c r="E57" s="92"/>
      <c r="F57" s="86"/>
    </row>
    <row r="58" spans="2:6" x14ac:dyDescent="0.25">
      <c r="B58" s="91"/>
      <c r="C58" s="92"/>
      <c r="D58" s="92"/>
      <c r="E58" s="92"/>
      <c r="F58" s="86"/>
    </row>
    <row r="59" spans="2:6" x14ac:dyDescent="0.25">
      <c r="B59" s="91"/>
      <c r="C59" s="92"/>
      <c r="D59" s="92"/>
      <c r="E59" s="92"/>
      <c r="F59" s="86"/>
    </row>
    <row r="60" spans="2:6" ht="15.75" thickBot="1" x14ac:dyDescent="0.3">
      <c r="B60" s="93"/>
      <c r="C60" s="94"/>
      <c r="D60" s="94"/>
      <c r="E60" s="94"/>
      <c r="F60" s="87"/>
    </row>
    <row r="61" spans="2:6" x14ac:dyDescent="0.25">
      <c r="B61" s="95"/>
      <c r="C61" s="96"/>
      <c r="D61" s="96"/>
      <c r="E61" s="96"/>
      <c r="F61" s="2"/>
    </row>
    <row r="62" spans="2:6" x14ac:dyDescent="0.25">
      <c r="B62" s="91"/>
      <c r="C62" s="92"/>
      <c r="D62" s="92"/>
      <c r="E62" s="92"/>
      <c r="F62" s="86"/>
    </row>
    <row r="63" spans="2:6" x14ac:dyDescent="0.25">
      <c r="B63" s="91"/>
      <c r="C63" s="92"/>
      <c r="D63" s="92"/>
      <c r="E63" s="92"/>
      <c r="F63" s="86"/>
    </row>
    <row r="64" spans="2:6" x14ac:dyDescent="0.25">
      <c r="B64" s="91"/>
      <c r="C64" s="92"/>
      <c r="D64" s="92"/>
      <c r="E64" s="92"/>
      <c r="F64" s="86"/>
    </row>
    <row r="65" spans="2:6" x14ac:dyDescent="0.25">
      <c r="B65" s="91"/>
      <c r="C65" s="92"/>
      <c r="D65" s="92"/>
      <c r="E65" s="92"/>
      <c r="F65" s="86"/>
    </row>
    <row r="66" spans="2:6" x14ac:dyDescent="0.25">
      <c r="B66" s="91"/>
      <c r="C66" s="92"/>
      <c r="D66" s="92"/>
      <c r="E66" s="92"/>
      <c r="F66" s="86"/>
    </row>
    <row r="67" spans="2:6" x14ac:dyDescent="0.25">
      <c r="B67" s="91"/>
      <c r="C67" s="92"/>
      <c r="D67" s="92"/>
      <c r="E67" s="92"/>
      <c r="F67" s="86"/>
    </row>
    <row r="68" spans="2:6" x14ac:dyDescent="0.25">
      <c r="B68" s="91"/>
      <c r="C68" s="92"/>
      <c r="D68" s="92"/>
      <c r="E68" s="92"/>
      <c r="F68" s="86"/>
    </row>
    <row r="69" spans="2:6" x14ac:dyDescent="0.25">
      <c r="B69" s="91"/>
      <c r="C69" s="92"/>
      <c r="D69" s="92"/>
      <c r="E69" s="92"/>
      <c r="F69" s="86"/>
    </row>
    <row r="70" spans="2:6" ht="15.75" thickBot="1" x14ac:dyDescent="0.3">
      <c r="B70" s="93"/>
      <c r="C70" s="94"/>
      <c r="D70" s="94"/>
      <c r="E70" s="94"/>
      <c r="F70" s="87"/>
    </row>
    <row r="71" spans="2:6" x14ac:dyDescent="0.25">
      <c r="B71" s="95"/>
      <c r="C71" s="96"/>
      <c r="D71" s="96"/>
      <c r="E71" s="96"/>
      <c r="F71" s="2"/>
    </row>
    <row r="72" spans="2:6" x14ac:dyDescent="0.25">
      <c r="B72" s="91"/>
      <c r="C72" s="92"/>
      <c r="D72" s="92"/>
      <c r="E72" s="92"/>
      <c r="F72" s="86"/>
    </row>
    <row r="73" spans="2:6" x14ac:dyDescent="0.25">
      <c r="B73" s="91"/>
      <c r="C73" s="92"/>
      <c r="D73" s="92"/>
      <c r="E73" s="92"/>
      <c r="F73" s="86"/>
    </row>
    <row r="74" spans="2:6" x14ac:dyDescent="0.25">
      <c r="B74" s="91"/>
      <c r="C74" s="92"/>
      <c r="D74" s="92"/>
      <c r="E74" s="92"/>
      <c r="F74" s="86"/>
    </row>
    <row r="75" spans="2:6" x14ac:dyDescent="0.25">
      <c r="B75" s="91"/>
      <c r="C75" s="92"/>
      <c r="D75" s="92"/>
      <c r="E75" s="92"/>
      <c r="F75" s="86"/>
    </row>
    <row r="76" spans="2:6" x14ac:dyDescent="0.25">
      <c r="B76" s="91"/>
      <c r="C76" s="92"/>
      <c r="D76" s="92"/>
      <c r="E76" s="92"/>
      <c r="F76" s="86"/>
    </row>
    <row r="77" spans="2:6" x14ac:dyDescent="0.25">
      <c r="B77" s="91"/>
      <c r="C77" s="92"/>
      <c r="D77" s="92"/>
      <c r="E77" s="92"/>
      <c r="F77" s="86"/>
    </row>
    <row r="78" spans="2:6" x14ac:dyDescent="0.25">
      <c r="B78" s="91"/>
      <c r="C78" s="92"/>
      <c r="D78" s="92"/>
      <c r="E78" s="92"/>
      <c r="F78" s="86"/>
    </row>
    <row r="79" spans="2:6" x14ac:dyDescent="0.25">
      <c r="B79" s="91"/>
      <c r="C79" s="92"/>
      <c r="D79" s="92"/>
      <c r="E79" s="92"/>
      <c r="F79" s="86"/>
    </row>
    <row r="80" spans="2:6" ht="15.75" thickBot="1" x14ac:dyDescent="0.3">
      <c r="B80" s="93"/>
      <c r="C80" s="94"/>
      <c r="D80" s="94"/>
      <c r="E80" s="94"/>
      <c r="F80" s="87"/>
    </row>
    <row r="81" spans="2:6" x14ac:dyDescent="0.25">
      <c r="B81" s="95"/>
      <c r="C81" s="96"/>
      <c r="D81" s="96"/>
      <c r="E81" s="96"/>
      <c r="F81" s="2"/>
    </row>
    <row r="82" spans="2:6" x14ac:dyDescent="0.25">
      <c r="B82" s="91"/>
      <c r="C82" s="92"/>
      <c r="D82" s="92"/>
      <c r="E82" s="92"/>
      <c r="F82" s="86"/>
    </row>
    <row r="83" spans="2:6" x14ac:dyDescent="0.25">
      <c r="B83" s="91"/>
      <c r="C83" s="92"/>
      <c r="D83" s="92"/>
      <c r="E83" s="92"/>
      <c r="F83" s="86"/>
    </row>
    <row r="84" spans="2:6" x14ac:dyDescent="0.25">
      <c r="B84" s="91"/>
      <c r="C84" s="92"/>
      <c r="D84" s="92"/>
      <c r="E84" s="92"/>
      <c r="F84" s="86"/>
    </row>
    <row r="85" spans="2:6" x14ac:dyDescent="0.25">
      <c r="B85" s="91"/>
      <c r="C85" s="92"/>
      <c r="D85" s="92"/>
      <c r="E85" s="92"/>
      <c r="F85" s="86"/>
    </row>
    <row r="86" spans="2:6" x14ac:dyDescent="0.25">
      <c r="B86" s="91"/>
      <c r="C86" s="92"/>
      <c r="D86" s="92"/>
      <c r="E86" s="92"/>
      <c r="F86" s="86"/>
    </row>
    <row r="87" spans="2:6" x14ac:dyDescent="0.25">
      <c r="B87" s="91"/>
      <c r="C87" s="92"/>
      <c r="D87" s="92"/>
      <c r="E87" s="92"/>
      <c r="F87" s="86"/>
    </row>
    <row r="88" spans="2:6" x14ac:dyDescent="0.25">
      <c r="B88" s="91"/>
      <c r="C88" s="92"/>
      <c r="D88" s="92"/>
      <c r="E88" s="92"/>
      <c r="F88" s="86"/>
    </row>
    <row r="89" spans="2:6" x14ac:dyDescent="0.25">
      <c r="B89" s="91"/>
      <c r="C89" s="92"/>
      <c r="D89" s="92"/>
      <c r="E89" s="92"/>
      <c r="F89" s="86"/>
    </row>
    <row r="90" spans="2:6" ht="15.75" thickBot="1" x14ac:dyDescent="0.3">
      <c r="B90" s="93"/>
      <c r="C90" s="94"/>
      <c r="D90" s="94"/>
      <c r="E90" s="94"/>
      <c r="F90" s="87"/>
    </row>
  </sheetData>
  <mergeCells count="2">
    <mergeCell ref="B20:E20"/>
    <mergeCell ref="B38:F38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A69E8D-37D2-45DD-8939-717099C958B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22</vt:i4>
      </vt:variant>
    </vt:vector>
  </HeadingPairs>
  <TitlesOfParts>
    <vt:vector size="29" baseType="lpstr">
      <vt:lpstr>Practice Plan</vt:lpstr>
      <vt:lpstr>PeeWee Practice Templates</vt:lpstr>
      <vt:lpstr>JV Practice Templates</vt:lpstr>
      <vt:lpstr>Varsity Practice Templates</vt:lpstr>
      <vt:lpstr>Tackle Practice Templates</vt:lpstr>
      <vt:lpstr>Drills</vt:lpstr>
      <vt:lpstr>Settings</vt:lpstr>
      <vt:lpstr>CG_Drills_Framework_Filepath</vt:lpstr>
      <vt:lpstr>Drills_Competency</vt:lpstr>
      <vt:lpstr>Drills_Competition</vt:lpstr>
      <vt:lpstr>Drills_Drill</vt:lpstr>
      <vt:lpstr>Drills_Equipment</vt:lpstr>
      <vt:lpstr>Drills_JV</vt:lpstr>
      <vt:lpstr>Drills_PW</vt:lpstr>
      <vt:lpstr>Drills_Varsity</vt:lpstr>
      <vt:lpstr>Drills_VT</vt:lpstr>
      <vt:lpstr>'JV Practice Templates'!PP_Template</vt:lpstr>
      <vt:lpstr>'PeeWee Practice Templates'!PP_Template</vt:lpstr>
      <vt:lpstr>'Tackle Practice Templates'!PP_Template</vt:lpstr>
      <vt:lpstr>'Varsity Practice Templates'!PP_Template</vt:lpstr>
      <vt:lpstr>PP1_League</vt:lpstr>
      <vt:lpstr>Practice_Type</vt:lpstr>
      <vt:lpstr>Settings_Coaches</vt:lpstr>
      <vt:lpstr>Settings_Competency</vt:lpstr>
      <vt:lpstr>Settings_League</vt:lpstr>
      <vt:lpstr>Settings_Players</vt:lpstr>
      <vt:lpstr>Settings_Positions</vt:lpstr>
      <vt:lpstr>Settings_Stations</vt:lpstr>
      <vt:lpstr>Team_Player_Options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BCM Research</dc:creator>
  <cp:keywords/>
  <dc:description/>
  <cp:lastModifiedBy>Adam Rotello</cp:lastModifiedBy>
  <cp:revision/>
  <cp:lastPrinted>2025-08-28T20:57:13Z</cp:lastPrinted>
  <dcterms:created xsi:type="dcterms:W3CDTF">2025-02-12T22:47:39Z</dcterms:created>
  <dcterms:modified xsi:type="dcterms:W3CDTF">2025-08-28T20:57:20Z</dcterms:modified>
  <cp:category/>
  <cp:contentStatus/>
</cp:coreProperties>
</file>